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omments2.xml" ContentType="application/vnd.openxmlformats-officedocument.spreadsheetml.comments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omments3.xml" ContentType="application/vnd.openxmlformats-officedocument.spreadsheetml.comments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comments4.xml" ContentType="application/vnd.openxmlformats-officedocument.spreadsheetml.comments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2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reshift.local\data\UserDesktops\wdiemer\"/>
    </mc:Choice>
  </mc:AlternateContent>
  <xr:revisionPtr revIDLastSave="0" documentId="13_ncr:1_{CE16350C-902B-41EB-899B-93FC4BA17F38}" xr6:coauthVersionLast="45" xr6:coauthVersionMax="45" xr10:uidLastSave="{00000000-0000-0000-0000-000000000000}"/>
  <bookViews>
    <workbookView xWindow="28680" yWindow="360" windowWidth="25440" windowHeight="15390" xr2:uid="{F6EA81EA-36B7-4337-959A-2EA6A48B9B7A}"/>
  </bookViews>
  <sheets>
    <sheet name="Gas basis" sheetId="7" r:id="rId1"/>
    <sheet name="Gas" sheetId="6" r:id="rId2"/>
    <sheet name="Dagstroom" sheetId="4" r:id="rId3"/>
    <sheet name="Nachtstroom" sheetId="5" r:id="rId4"/>
  </sheets>
  <definedNames>
    <definedName name="_xlnm.Print_Area" localSheetId="2">Dagstroom!$A$1:$N$57</definedName>
    <definedName name="_xlnm.Print_Area" localSheetId="1">Gas!$A$1:$N$57</definedName>
    <definedName name="_xlnm.Print_Area" localSheetId="0">'Gas basis'!$A$1:$L$57</definedName>
    <definedName name="_xlnm.Print_Area" localSheetId="3">Nachtstroom!$A$1:$N$57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6" i="7" l="1"/>
  <c r="D7" i="7"/>
  <c r="D8" i="7"/>
  <c r="D9" i="7"/>
  <c r="D10" i="7"/>
  <c r="D11" i="7"/>
  <c r="D12" i="7"/>
  <c r="D13" i="7"/>
  <c r="D14" i="7"/>
  <c r="D15" i="7"/>
  <c r="D16" i="7"/>
  <c r="D17" i="7"/>
  <c r="D18" i="7"/>
  <c r="D19" i="7"/>
  <c r="D20" i="7"/>
  <c r="D21" i="7"/>
  <c r="D22" i="7"/>
  <c r="D23" i="7"/>
  <c r="D24" i="7"/>
  <c r="D25" i="7"/>
  <c r="D26" i="7"/>
  <c r="D27" i="7"/>
  <c r="D28" i="7"/>
  <c r="D29" i="7"/>
  <c r="D30" i="7"/>
  <c r="D31" i="7"/>
  <c r="D32" i="7"/>
  <c r="D33" i="7"/>
  <c r="D34" i="7"/>
  <c r="D35" i="7"/>
  <c r="D36" i="7"/>
  <c r="D37" i="7"/>
  <c r="D38" i="7"/>
  <c r="D39" i="7"/>
  <c r="D40" i="7"/>
  <c r="D41" i="7"/>
  <c r="D42" i="7"/>
  <c r="D43" i="7"/>
  <c r="D44" i="7"/>
  <c r="D45" i="7"/>
  <c r="D46" i="7"/>
  <c r="D47" i="7"/>
  <c r="D48" i="7"/>
  <c r="D49" i="7"/>
  <c r="D50" i="7"/>
  <c r="D51" i="7"/>
  <c r="D52" i="7"/>
  <c r="D53" i="7"/>
  <c r="D54" i="7"/>
  <c r="D55" i="7"/>
  <c r="D56" i="7"/>
  <c r="D57" i="7"/>
  <c r="C57" i="7"/>
  <c r="C56" i="7"/>
  <c r="C55" i="7"/>
  <c r="C54" i="7"/>
  <c r="C53" i="7"/>
  <c r="C52" i="7"/>
  <c r="C51" i="7"/>
  <c r="C50" i="7"/>
  <c r="C49" i="7"/>
  <c r="C48" i="7"/>
  <c r="C47" i="7"/>
  <c r="C46" i="7"/>
  <c r="C45" i="7"/>
  <c r="C44" i="7"/>
  <c r="C43" i="7"/>
  <c r="C42" i="7"/>
  <c r="C41" i="7"/>
  <c r="C40" i="7"/>
  <c r="C39" i="7"/>
  <c r="C38" i="7"/>
  <c r="C37" i="7"/>
  <c r="C36" i="7"/>
  <c r="C35" i="7"/>
  <c r="C34" i="7"/>
  <c r="C33" i="7"/>
  <c r="C32" i="7"/>
  <c r="C31" i="7"/>
  <c r="C30" i="7"/>
  <c r="C29" i="7"/>
  <c r="C28" i="7"/>
  <c r="C27" i="7"/>
  <c r="C26" i="7"/>
  <c r="C25" i="7"/>
  <c r="C24" i="7"/>
  <c r="C23" i="7"/>
  <c r="C22" i="7"/>
  <c r="C21" i="7"/>
  <c r="C20" i="7"/>
  <c r="C19" i="7"/>
  <c r="C18" i="7"/>
  <c r="C17" i="7"/>
  <c r="C16" i="7"/>
  <c r="C15" i="7"/>
  <c r="C14" i="7"/>
  <c r="C13" i="7"/>
  <c r="C12" i="7"/>
  <c r="C11" i="7"/>
  <c r="C10" i="7"/>
  <c r="C9" i="7"/>
  <c r="C8" i="7"/>
  <c r="C7" i="7"/>
  <c r="C6" i="7"/>
  <c r="A6" i="7"/>
  <c r="C57" i="6"/>
  <c r="C56" i="6"/>
  <c r="C55" i="6"/>
  <c r="C54" i="6"/>
  <c r="C53" i="6"/>
  <c r="C52" i="6"/>
  <c r="C51" i="6"/>
  <c r="C50" i="6"/>
  <c r="C49" i="6"/>
  <c r="C48" i="6"/>
  <c r="C47" i="6"/>
  <c r="C46" i="6"/>
  <c r="C45" i="6"/>
  <c r="C44" i="6"/>
  <c r="C43" i="6"/>
  <c r="C42" i="6"/>
  <c r="C41" i="6"/>
  <c r="C40" i="6"/>
  <c r="C39" i="6"/>
  <c r="C38" i="6"/>
  <c r="C37" i="6"/>
  <c r="C36" i="6"/>
  <c r="C35" i="6"/>
  <c r="C34" i="6"/>
  <c r="C33" i="6"/>
  <c r="C32" i="6"/>
  <c r="C31" i="6"/>
  <c r="C30" i="6"/>
  <c r="C29" i="6"/>
  <c r="C28" i="6"/>
  <c r="C27" i="6"/>
  <c r="C26" i="6"/>
  <c r="C25" i="6"/>
  <c r="C24" i="6"/>
  <c r="C23" i="6"/>
  <c r="C22" i="6"/>
  <c r="C21" i="6"/>
  <c r="C20" i="6"/>
  <c r="C19" i="6"/>
  <c r="C18" i="6"/>
  <c r="C17" i="6"/>
  <c r="C16" i="6"/>
  <c r="C15" i="6"/>
  <c r="C14" i="6"/>
  <c r="M13" i="6"/>
  <c r="C13" i="6"/>
  <c r="C12" i="6"/>
  <c r="C11" i="6"/>
  <c r="C10" i="6"/>
  <c r="C9" i="6"/>
  <c r="C8" i="6"/>
  <c r="C7" i="6"/>
  <c r="C6" i="6"/>
  <c r="A6" i="6"/>
  <c r="M5" i="6"/>
  <c r="C57" i="5"/>
  <c r="C56" i="5"/>
  <c r="C55" i="5"/>
  <c r="C54" i="5"/>
  <c r="C53" i="5"/>
  <c r="C52" i="5"/>
  <c r="C51" i="5"/>
  <c r="C50" i="5"/>
  <c r="C49" i="5"/>
  <c r="C48" i="5"/>
  <c r="C47" i="5"/>
  <c r="C46" i="5"/>
  <c r="C45" i="5"/>
  <c r="C44" i="5"/>
  <c r="C43" i="5"/>
  <c r="C42" i="5"/>
  <c r="C41" i="5"/>
  <c r="C40" i="5"/>
  <c r="C39" i="5"/>
  <c r="C38" i="5"/>
  <c r="C37" i="5"/>
  <c r="C36" i="5"/>
  <c r="C35" i="5"/>
  <c r="C34" i="5"/>
  <c r="C33" i="5"/>
  <c r="C32" i="5"/>
  <c r="C31" i="5"/>
  <c r="C30" i="5"/>
  <c r="C29" i="5"/>
  <c r="C28" i="5"/>
  <c r="C27" i="5"/>
  <c r="C26" i="5"/>
  <c r="C25" i="5"/>
  <c r="C24" i="5"/>
  <c r="C23" i="5"/>
  <c r="C22" i="5"/>
  <c r="C21" i="5"/>
  <c r="C20" i="5"/>
  <c r="C19" i="5"/>
  <c r="C18" i="5"/>
  <c r="C17" i="5"/>
  <c r="C16" i="5"/>
  <c r="C15" i="5"/>
  <c r="C14" i="5"/>
  <c r="M13" i="5"/>
  <c r="C13" i="5"/>
  <c r="C12" i="5"/>
  <c r="C11" i="5"/>
  <c r="C10" i="5"/>
  <c r="C9" i="5"/>
  <c r="C8" i="5"/>
  <c r="C7" i="5"/>
  <c r="C4" i="5" s="1"/>
  <c r="C6" i="5"/>
  <c r="A6" i="5"/>
  <c r="D6" i="5" s="1"/>
  <c r="E6" i="5" s="1"/>
  <c r="M5" i="5"/>
  <c r="C57" i="4"/>
  <c r="C56" i="4"/>
  <c r="C55" i="4"/>
  <c r="C54" i="4"/>
  <c r="C53" i="4"/>
  <c r="C52" i="4"/>
  <c r="C51" i="4"/>
  <c r="C50" i="4"/>
  <c r="C49" i="4"/>
  <c r="C48" i="4"/>
  <c r="C47" i="4"/>
  <c r="C46" i="4"/>
  <c r="C45" i="4"/>
  <c r="C44" i="4"/>
  <c r="C43" i="4"/>
  <c r="C42" i="4"/>
  <c r="C41" i="4"/>
  <c r="C40" i="4"/>
  <c r="C39" i="4"/>
  <c r="C38" i="4"/>
  <c r="C37" i="4"/>
  <c r="C36" i="4"/>
  <c r="C35" i="4"/>
  <c r="C34" i="4"/>
  <c r="C33" i="4"/>
  <c r="C32" i="4"/>
  <c r="C31" i="4"/>
  <c r="C30" i="4"/>
  <c r="C29" i="4"/>
  <c r="C28" i="4"/>
  <c r="C27" i="4"/>
  <c r="C26" i="4"/>
  <c r="C25" i="4"/>
  <c r="C24" i="4"/>
  <c r="C23" i="4"/>
  <c r="C22" i="4"/>
  <c r="C21" i="4"/>
  <c r="C20" i="4"/>
  <c r="C19" i="4"/>
  <c r="C18" i="4"/>
  <c r="C17" i="4"/>
  <c r="C16" i="4"/>
  <c r="C15" i="4"/>
  <c r="C14" i="4"/>
  <c r="M13" i="4"/>
  <c r="C13" i="4"/>
  <c r="C12" i="4"/>
  <c r="C11" i="4"/>
  <c r="C10" i="4"/>
  <c r="C9" i="4"/>
  <c r="C8" i="4"/>
  <c r="C7" i="4"/>
  <c r="D6" i="4"/>
  <c r="C6" i="4"/>
  <c r="A6" i="4"/>
  <c r="A7" i="4" s="1"/>
  <c r="M5" i="4"/>
  <c r="D6" i="6" l="1"/>
  <c r="E6" i="6" s="1"/>
  <c r="C4" i="6"/>
  <c r="C4" i="7"/>
  <c r="E6" i="7"/>
  <c r="A7" i="7"/>
  <c r="A7" i="6"/>
  <c r="D7" i="4"/>
  <c r="E7" i="4" s="1"/>
  <c r="C4" i="4"/>
  <c r="A7" i="5"/>
  <c r="A8" i="4"/>
  <c r="E6" i="4"/>
  <c r="A8" i="7" l="1"/>
  <c r="A8" i="6"/>
  <c r="D7" i="6"/>
  <c r="A8" i="5"/>
  <c r="D7" i="5"/>
  <c r="D8" i="4"/>
  <c r="A9" i="4"/>
  <c r="E7" i="7" l="1"/>
  <c r="E8" i="7"/>
  <c r="A9" i="7"/>
  <c r="E7" i="6"/>
  <c r="D8" i="6"/>
  <c r="E8" i="6" s="1"/>
  <c r="A9" i="6"/>
  <c r="D8" i="5"/>
  <c r="E8" i="5" s="1"/>
  <c r="A9" i="5"/>
  <c r="E7" i="5"/>
  <c r="A10" i="4"/>
  <c r="D9" i="4"/>
  <c r="E9" i="4" s="1"/>
  <c r="E8" i="4"/>
  <c r="E9" i="7" l="1"/>
  <c r="A10" i="7"/>
  <c r="D9" i="6"/>
  <c r="A10" i="6"/>
  <c r="D9" i="5"/>
  <c r="E9" i="5" s="1"/>
  <c r="A10" i="5"/>
  <c r="A11" i="4"/>
  <c r="D10" i="4"/>
  <c r="E10" i="4" s="1"/>
  <c r="E10" i="7" l="1"/>
  <c r="A11" i="7"/>
  <c r="E9" i="6"/>
  <c r="D10" i="6"/>
  <c r="E10" i="6" s="1"/>
  <c r="A11" i="6"/>
  <c r="D10" i="5"/>
  <c r="E10" i="5" s="1"/>
  <c r="A11" i="5"/>
  <c r="D11" i="4"/>
  <c r="E11" i="4" s="1"/>
  <c r="A12" i="4"/>
  <c r="A12" i="7" l="1"/>
  <c r="E11" i="7"/>
  <c r="A12" i="6"/>
  <c r="D11" i="6"/>
  <c r="E11" i="6" s="1"/>
  <c r="A12" i="5"/>
  <c r="D11" i="5"/>
  <c r="E11" i="5" s="1"/>
  <c r="D12" i="4"/>
  <c r="E12" i="4" s="1"/>
  <c r="A13" i="4"/>
  <c r="E12" i="7" l="1"/>
  <c r="A13" i="7"/>
  <c r="A13" i="6"/>
  <c r="D12" i="6"/>
  <c r="D12" i="5"/>
  <c r="E12" i="5" s="1"/>
  <c r="A13" i="5"/>
  <c r="A14" i="4"/>
  <c r="D13" i="4"/>
  <c r="E13" i="4" s="1"/>
  <c r="E13" i="7" l="1"/>
  <c r="A14" i="7"/>
  <c r="E12" i="6"/>
  <c r="D13" i="6"/>
  <c r="E13" i="6" s="1"/>
  <c r="A14" i="6"/>
  <c r="D13" i="5"/>
  <c r="E13" i="5" s="1"/>
  <c r="A14" i="5"/>
  <c r="D14" i="4"/>
  <c r="E14" i="4" s="1"/>
  <c r="A15" i="4"/>
  <c r="A15" i="7" l="1"/>
  <c r="E14" i="7"/>
  <c r="A15" i="6"/>
  <c r="D14" i="6"/>
  <c r="E14" i="6" s="1"/>
  <c r="A15" i="5"/>
  <c r="D14" i="5"/>
  <c r="E14" i="5" s="1"/>
  <c r="D15" i="4"/>
  <c r="E15" i="4" s="1"/>
  <c r="A16" i="4"/>
  <c r="A16" i="7" l="1"/>
  <c r="E15" i="7"/>
  <c r="D15" i="6"/>
  <c r="E15" i="6" s="1"/>
  <c r="A16" i="6"/>
  <c r="A16" i="5"/>
  <c r="D15" i="5"/>
  <c r="E15" i="5" s="1"/>
  <c r="D16" i="4"/>
  <c r="E16" i="4" s="1"/>
  <c r="A17" i="4"/>
  <c r="A17" i="7" l="1"/>
  <c r="E16" i="7"/>
  <c r="A17" i="6"/>
  <c r="D16" i="6"/>
  <c r="E16" i="6" s="1"/>
  <c r="A17" i="5"/>
  <c r="D16" i="5"/>
  <c r="E16" i="5" s="1"/>
  <c r="A18" i="4"/>
  <c r="D17" i="4"/>
  <c r="E17" i="4" s="1"/>
  <c r="E17" i="7" l="1"/>
  <c r="A18" i="7"/>
  <c r="D17" i="6"/>
  <c r="E17" i="6" s="1"/>
  <c r="A18" i="6"/>
  <c r="D17" i="5"/>
  <c r="E17" i="5" s="1"/>
  <c r="A18" i="5"/>
  <c r="D18" i="4"/>
  <c r="E18" i="4" s="1"/>
  <c r="A19" i="4"/>
  <c r="A19" i="7" l="1"/>
  <c r="E18" i="7"/>
  <c r="A19" i="6"/>
  <c r="D18" i="6"/>
  <c r="E18" i="6" s="1"/>
  <c r="A19" i="5"/>
  <c r="D18" i="5"/>
  <c r="E18" i="5" s="1"/>
  <c r="D19" i="4"/>
  <c r="E19" i="4" s="1"/>
  <c r="A20" i="4"/>
  <c r="A20" i="7" l="1"/>
  <c r="E19" i="7"/>
  <c r="A20" i="6"/>
  <c r="D19" i="6"/>
  <c r="E19" i="6" s="1"/>
  <c r="A20" i="5"/>
  <c r="D19" i="5"/>
  <c r="E19" i="5" s="1"/>
  <c r="D20" i="4"/>
  <c r="E20" i="4" s="1"/>
  <c r="A21" i="4"/>
  <c r="A21" i="7" l="1"/>
  <c r="E20" i="7"/>
  <c r="A21" i="6"/>
  <c r="D20" i="6"/>
  <c r="E20" i="6" s="1"/>
  <c r="A21" i="5"/>
  <c r="D20" i="5"/>
  <c r="E20" i="5" s="1"/>
  <c r="A22" i="4"/>
  <c r="D21" i="4"/>
  <c r="E21" i="4" s="1"/>
  <c r="E21" i="7" l="1"/>
  <c r="A22" i="7"/>
  <c r="D21" i="6"/>
  <c r="E21" i="6" s="1"/>
  <c r="A22" i="6"/>
  <c r="D21" i="5"/>
  <c r="E21" i="5" s="1"/>
  <c r="A22" i="5"/>
  <c r="D22" i="4"/>
  <c r="E22" i="4" s="1"/>
  <c r="A23" i="4"/>
  <c r="A23" i="7" l="1"/>
  <c r="E22" i="7"/>
  <c r="A23" i="6"/>
  <c r="D22" i="6"/>
  <c r="E22" i="6" s="1"/>
  <c r="A23" i="5"/>
  <c r="D22" i="5"/>
  <c r="E22" i="5" s="1"/>
  <c r="D23" i="4"/>
  <c r="E23" i="4" s="1"/>
  <c r="A24" i="4"/>
  <c r="A24" i="7" l="1"/>
  <c r="E23" i="7"/>
  <c r="A24" i="6"/>
  <c r="D23" i="6"/>
  <c r="E23" i="6" s="1"/>
  <c r="A24" i="5"/>
  <c r="D23" i="5"/>
  <c r="E23" i="5" s="1"/>
  <c r="D24" i="4"/>
  <c r="E24" i="4" s="1"/>
  <c r="A25" i="4"/>
  <c r="A25" i="7" l="1"/>
  <c r="E24" i="7"/>
  <c r="A25" i="6"/>
  <c r="D24" i="6"/>
  <c r="E24" i="6" s="1"/>
  <c r="A25" i="5"/>
  <c r="D24" i="5"/>
  <c r="E24" i="5" s="1"/>
  <c r="A26" i="4"/>
  <c r="D25" i="4"/>
  <c r="E25" i="4" s="1"/>
  <c r="E25" i="7" l="1"/>
  <c r="A26" i="7"/>
  <c r="D25" i="6"/>
  <c r="E25" i="6" s="1"/>
  <c r="A26" i="6"/>
  <c r="D25" i="5"/>
  <c r="E25" i="5" s="1"/>
  <c r="A26" i="5"/>
  <c r="D26" i="4"/>
  <c r="E26" i="4" s="1"/>
  <c r="A27" i="4"/>
  <c r="A27" i="7" l="1"/>
  <c r="E26" i="7"/>
  <c r="A27" i="6"/>
  <c r="D26" i="6"/>
  <c r="E26" i="6" s="1"/>
  <c r="A27" i="5"/>
  <c r="D26" i="5"/>
  <c r="E26" i="5" s="1"/>
  <c r="D27" i="4"/>
  <c r="E27" i="4" s="1"/>
  <c r="A28" i="4"/>
  <c r="A28" i="7" l="1"/>
  <c r="E27" i="7"/>
  <c r="A28" i="6"/>
  <c r="D27" i="6"/>
  <c r="E27" i="6" s="1"/>
  <c r="A28" i="5"/>
  <c r="D27" i="5"/>
  <c r="E27" i="5" s="1"/>
  <c r="A29" i="4"/>
  <c r="D28" i="4"/>
  <c r="E28" i="4" s="1"/>
  <c r="E28" i="7" l="1"/>
  <c r="A29" i="7"/>
  <c r="D28" i="6"/>
  <c r="E28" i="6" s="1"/>
  <c r="A29" i="6"/>
  <c r="D28" i="5"/>
  <c r="E28" i="5" s="1"/>
  <c r="A29" i="5"/>
  <c r="A30" i="4"/>
  <c r="D29" i="4"/>
  <c r="E29" i="4" s="1"/>
  <c r="E29" i="7" l="1"/>
  <c r="A30" i="7"/>
  <c r="D29" i="6"/>
  <c r="E29" i="6" s="1"/>
  <c r="A30" i="6"/>
  <c r="D29" i="5"/>
  <c r="E29" i="5" s="1"/>
  <c r="A30" i="5"/>
  <c r="D30" i="4"/>
  <c r="E30" i="4" s="1"/>
  <c r="A31" i="4"/>
  <c r="A31" i="7" l="1"/>
  <c r="E30" i="7"/>
  <c r="A31" i="6"/>
  <c r="D30" i="6"/>
  <c r="E30" i="6" s="1"/>
  <c r="A31" i="5"/>
  <c r="D30" i="5"/>
  <c r="E30" i="5" s="1"/>
  <c r="D31" i="4"/>
  <c r="E31" i="4" s="1"/>
  <c r="A32" i="4"/>
  <c r="A32" i="7" l="1"/>
  <c r="E31" i="7"/>
  <c r="A32" i="6"/>
  <c r="D31" i="6"/>
  <c r="E31" i="6" s="1"/>
  <c r="A32" i="5"/>
  <c r="D31" i="5"/>
  <c r="E31" i="5" s="1"/>
  <c r="A33" i="4"/>
  <c r="D32" i="4"/>
  <c r="E32" i="4" s="1"/>
  <c r="E32" i="7" l="1"/>
  <c r="A33" i="7"/>
  <c r="D32" i="6"/>
  <c r="E32" i="6" s="1"/>
  <c r="A33" i="6"/>
  <c r="D32" i="5"/>
  <c r="E32" i="5" s="1"/>
  <c r="A33" i="5"/>
  <c r="A34" i="4"/>
  <c r="D33" i="4"/>
  <c r="E33" i="4" s="1"/>
  <c r="E33" i="7" l="1"/>
  <c r="A34" i="7"/>
  <c r="D33" i="6"/>
  <c r="E33" i="6" s="1"/>
  <c r="A34" i="6"/>
  <c r="D33" i="5"/>
  <c r="E33" i="5" s="1"/>
  <c r="A34" i="5"/>
  <c r="D34" i="4"/>
  <c r="E34" i="4" s="1"/>
  <c r="A35" i="4"/>
  <c r="A35" i="7" l="1"/>
  <c r="E34" i="7"/>
  <c r="A35" i="6"/>
  <c r="D34" i="6"/>
  <c r="E34" i="6" s="1"/>
  <c r="A35" i="5"/>
  <c r="D34" i="5"/>
  <c r="E34" i="5" s="1"/>
  <c r="D35" i="4"/>
  <c r="E35" i="4" s="1"/>
  <c r="A36" i="4"/>
  <c r="A36" i="7" l="1"/>
  <c r="E35" i="7"/>
  <c r="A36" i="6"/>
  <c r="D35" i="6"/>
  <c r="E35" i="6" s="1"/>
  <c r="A36" i="5"/>
  <c r="D35" i="5"/>
  <c r="E35" i="5" s="1"/>
  <c r="D36" i="4"/>
  <c r="E36" i="4" s="1"/>
  <c r="A37" i="4"/>
  <c r="E36" i="7" l="1"/>
  <c r="A37" i="7"/>
  <c r="D36" i="6"/>
  <c r="E36" i="6" s="1"/>
  <c r="A37" i="6"/>
  <c r="D36" i="5"/>
  <c r="E36" i="5" s="1"/>
  <c r="A37" i="5"/>
  <c r="A38" i="4"/>
  <c r="D37" i="4"/>
  <c r="E37" i="4" s="1"/>
  <c r="E37" i="7" l="1"/>
  <c r="A38" i="7"/>
  <c r="D37" i="6"/>
  <c r="E37" i="6" s="1"/>
  <c r="A38" i="6"/>
  <c r="D37" i="5"/>
  <c r="E37" i="5" s="1"/>
  <c r="A38" i="5"/>
  <c r="D38" i="4"/>
  <c r="E38" i="4" s="1"/>
  <c r="A39" i="4"/>
  <c r="A39" i="7" l="1"/>
  <c r="E38" i="7"/>
  <c r="A39" i="6"/>
  <c r="D38" i="6"/>
  <c r="E38" i="6" s="1"/>
  <c r="A39" i="5"/>
  <c r="D38" i="5"/>
  <c r="E38" i="5" s="1"/>
  <c r="D39" i="4"/>
  <c r="E39" i="4" s="1"/>
  <c r="A40" i="4"/>
  <c r="A40" i="7" l="1"/>
  <c r="E39" i="7"/>
  <c r="A40" i="6"/>
  <c r="D39" i="6"/>
  <c r="E39" i="6" s="1"/>
  <c r="A40" i="5"/>
  <c r="D39" i="5"/>
  <c r="E39" i="5" s="1"/>
  <c r="A41" i="4"/>
  <c r="D40" i="4"/>
  <c r="E40" i="4" s="1"/>
  <c r="E40" i="7" l="1"/>
  <c r="A41" i="7"/>
  <c r="D40" i="6"/>
  <c r="E40" i="6" s="1"/>
  <c r="A41" i="6"/>
  <c r="D40" i="5"/>
  <c r="E40" i="5" s="1"/>
  <c r="A41" i="5"/>
  <c r="A42" i="4"/>
  <c r="D41" i="4"/>
  <c r="E41" i="4" s="1"/>
  <c r="E41" i="7" l="1"/>
  <c r="A42" i="7"/>
  <c r="D41" i="6"/>
  <c r="E41" i="6" s="1"/>
  <c r="A42" i="6"/>
  <c r="D41" i="5"/>
  <c r="E41" i="5" s="1"/>
  <c r="A42" i="5"/>
  <c r="D42" i="4"/>
  <c r="E42" i="4" s="1"/>
  <c r="A43" i="4"/>
  <c r="A43" i="7" l="1"/>
  <c r="E42" i="7"/>
  <c r="A43" i="6"/>
  <c r="D42" i="6"/>
  <c r="E42" i="6" s="1"/>
  <c r="A43" i="5"/>
  <c r="D42" i="5"/>
  <c r="E42" i="5" s="1"/>
  <c r="D43" i="4"/>
  <c r="E43" i="4" s="1"/>
  <c r="A44" i="4"/>
  <c r="A44" i="7" l="1"/>
  <c r="E43" i="7"/>
  <c r="A44" i="6"/>
  <c r="D43" i="6"/>
  <c r="E43" i="6" s="1"/>
  <c r="A44" i="5"/>
  <c r="D43" i="5"/>
  <c r="E43" i="5" s="1"/>
  <c r="D44" i="4"/>
  <c r="E44" i="4" s="1"/>
  <c r="A45" i="4"/>
  <c r="E44" i="7" l="1"/>
  <c r="A45" i="7"/>
  <c r="D44" i="6"/>
  <c r="E44" i="6" s="1"/>
  <c r="A45" i="6"/>
  <c r="D44" i="5"/>
  <c r="E44" i="5" s="1"/>
  <c r="A45" i="5"/>
  <c r="A46" i="4"/>
  <c r="D45" i="4"/>
  <c r="E45" i="4" s="1"/>
  <c r="E45" i="7" l="1"/>
  <c r="A46" i="7"/>
  <c r="D45" i="6"/>
  <c r="E45" i="6" s="1"/>
  <c r="A46" i="6"/>
  <c r="D45" i="5"/>
  <c r="E45" i="5" s="1"/>
  <c r="A46" i="5"/>
  <c r="D46" i="4"/>
  <c r="E46" i="4" s="1"/>
  <c r="A47" i="4"/>
  <c r="A47" i="7" l="1"/>
  <c r="E46" i="7"/>
  <c r="A47" i="6"/>
  <c r="D46" i="6"/>
  <c r="E46" i="6" s="1"/>
  <c r="A47" i="5"/>
  <c r="D46" i="5"/>
  <c r="E46" i="5" s="1"/>
  <c r="D47" i="4"/>
  <c r="E47" i="4" s="1"/>
  <c r="A48" i="4"/>
  <c r="A48" i="7" l="1"/>
  <c r="E47" i="7"/>
  <c r="A48" i="6"/>
  <c r="D47" i="6"/>
  <c r="E47" i="6" s="1"/>
  <c r="A48" i="5"/>
  <c r="D47" i="5"/>
  <c r="E47" i="5" s="1"/>
  <c r="D48" i="4"/>
  <c r="E48" i="4" s="1"/>
  <c r="A49" i="4"/>
  <c r="E48" i="7" l="1"/>
  <c r="A49" i="7"/>
  <c r="D48" i="6"/>
  <c r="E48" i="6" s="1"/>
  <c r="A49" i="6"/>
  <c r="D48" i="5"/>
  <c r="E48" i="5" s="1"/>
  <c r="A49" i="5"/>
  <c r="A50" i="4"/>
  <c r="D49" i="4"/>
  <c r="E49" i="4" s="1"/>
  <c r="E49" i="7" l="1"/>
  <c r="A50" i="7"/>
  <c r="D49" i="6"/>
  <c r="E49" i="6" s="1"/>
  <c r="A50" i="6"/>
  <c r="D49" i="5"/>
  <c r="E49" i="5" s="1"/>
  <c r="A50" i="5"/>
  <c r="D50" i="4"/>
  <c r="E50" i="4" s="1"/>
  <c r="A51" i="4"/>
  <c r="A51" i="7" l="1"/>
  <c r="E50" i="7"/>
  <c r="A51" i="6"/>
  <c r="D50" i="6"/>
  <c r="E50" i="6" s="1"/>
  <c r="A51" i="5"/>
  <c r="D50" i="5"/>
  <c r="E50" i="5" s="1"/>
  <c r="D51" i="4"/>
  <c r="E51" i="4" s="1"/>
  <c r="A52" i="4"/>
  <c r="A52" i="7" l="1"/>
  <c r="E51" i="7"/>
  <c r="A52" i="6"/>
  <c r="D51" i="6"/>
  <c r="E51" i="6" s="1"/>
  <c r="A52" i="5"/>
  <c r="D51" i="5"/>
  <c r="E51" i="5" s="1"/>
  <c r="A53" i="4"/>
  <c r="D52" i="4"/>
  <c r="E52" i="4" s="1"/>
  <c r="E52" i="7" l="1"/>
  <c r="A53" i="7"/>
  <c r="D52" i="6"/>
  <c r="E52" i="6" s="1"/>
  <c r="A53" i="6"/>
  <c r="D52" i="5"/>
  <c r="E52" i="5" s="1"/>
  <c r="A53" i="5"/>
  <c r="A54" i="4"/>
  <c r="D53" i="4"/>
  <c r="E53" i="4" s="1"/>
  <c r="E53" i="7" l="1"/>
  <c r="A54" i="7"/>
  <c r="D53" i="6"/>
  <c r="E53" i="6" s="1"/>
  <c r="A54" i="6"/>
  <c r="D53" i="5"/>
  <c r="E53" i="5" s="1"/>
  <c r="A54" i="5"/>
  <c r="A55" i="4"/>
  <c r="D54" i="4"/>
  <c r="E54" i="4" s="1"/>
  <c r="A55" i="7" l="1"/>
  <c r="E54" i="7"/>
  <c r="A55" i="6"/>
  <c r="D54" i="6"/>
  <c r="E54" i="6" s="1"/>
  <c r="A55" i="5"/>
  <c r="D54" i="5"/>
  <c r="E54" i="5" s="1"/>
  <c r="D55" i="4"/>
  <c r="E55" i="4" s="1"/>
  <c r="A56" i="4"/>
  <c r="A56" i="7" l="1"/>
  <c r="E55" i="7"/>
  <c r="A56" i="6"/>
  <c r="D55" i="6"/>
  <c r="E55" i="6" s="1"/>
  <c r="A56" i="5"/>
  <c r="D55" i="5"/>
  <c r="E55" i="5" s="1"/>
  <c r="A57" i="4"/>
  <c r="D57" i="4" s="1"/>
  <c r="D56" i="4"/>
  <c r="E56" i="4" s="1"/>
  <c r="E56" i="7" l="1"/>
  <c r="A57" i="7"/>
  <c r="D56" i="6"/>
  <c r="E56" i="6" s="1"/>
  <c r="A57" i="6"/>
  <c r="D57" i="6" s="1"/>
  <c r="D56" i="5"/>
  <c r="E56" i="5" s="1"/>
  <c r="A57" i="5"/>
  <c r="D57" i="5" s="1"/>
  <c r="E57" i="4"/>
  <c r="E4" i="4" s="1"/>
  <c r="D3" i="4"/>
  <c r="F4" i="4" s="1"/>
  <c r="E57" i="7" l="1"/>
  <c r="E4" i="7" s="1"/>
  <c r="D3" i="7"/>
  <c r="F4" i="7" s="1"/>
  <c r="E57" i="6"/>
  <c r="E4" i="6" s="1"/>
  <c r="D3" i="6"/>
  <c r="F4" i="6" s="1"/>
  <c r="E57" i="5"/>
  <c r="E4" i="5" s="1"/>
  <c r="D3" i="5"/>
  <c r="F4" i="5" s="1"/>
  <c r="F57" i="4"/>
  <c r="F53" i="4"/>
  <c r="F45" i="4"/>
  <c r="F37" i="4"/>
  <c r="F25" i="4"/>
  <c r="F21" i="4"/>
  <c r="F54" i="4"/>
  <c r="F50" i="4"/>
  <c r="F46" i="4"/>
  <c r="F42" i="4"/>
  <c r="F38" i="4"/>
  <c r="F34" i="4"/>
  <c r="F30" i="4"/>
  <c r="F26" i="4"/>
  <c r="F22" i="4"/>
  <c r="F18" i="4"/>
  <c r="F14" i="4"/>
  <c r="F11" i="4"/>
  <c r="F7" i="4"/>
  <c r="F49" i="4"/>
  <c r="F41" i="4"/>
  <c r="F33" i="4"/>
  <c r="F29" i="4"/>
  <c r="F17" i="4"/>
  <c r="F10" i="4"/>
  <c r="F56" i="4"/>
  <c r="F13" i="4"/>
  <c r="F55" i="4"/>
  <c r="F52" i="4"/>
  <c r="F51" i="4"/>
  <c r="F48" i="4"/>
  <c r="F47" i="4"/>
  <c r="F44" i="4"/>
  <c r="F43" i="4"/>
  <c r="F40" i="4"/>
  <c r="F39" i="4"/>
  <c r="F36" i="4"/>
  <c r="F35" i="4"/>
  <c r="F32" i="4"/>
  <c r="F31" i="4"/>
  <c r="F28" i="4"/>
  <c r="F27" i="4"/>
  <c r="F24" i="4"/>
  <c r="F23" i="4"/>
  <c r="F20" i="4"/>
  <c r="F19" i="4"/>
  <c r="F16" i="4"/>
  <c r="F15" i="4"/>
  <c r="F12" i="4"/>
  <c r="F9" i="4"/>
  <c r="F8" i="4"/>
  <c r="F6" i="4"/>
  <c r="F55" i="6" l="1"/>
  <c r="F51" i="6"/>
  <c r="F47" i="6"/>
  <c r="F43" i="6"/>
  <c r="F39" i="6"/>
  <c r="F35" i="6"/>
  <c r="F31" i="6"/>
  <c r="F27" i="6"/>
  <c r="F23" i="6"/>
  <c r="F19" i="6"/>
  <c r="F15" i="6"/>
  <c r="F12" i="6"/>
  <c r="F8" i="6"/>
  <c r="F54" i="6"/>
  <c r="F50" i="6"/>
  <c r="F46" i="6"/>
  <c r="F42" i="6"/>
  <c r="F38" i="6"/>
  <c r="F34" i="6"/>
  <c r="F30" i="6"/>
  <c r="F26" i="6"/>
  <c r="F29" i="6"/>
  <c r="F10" i="6"/>
  <c r="F22" i="6"/>
  <c r="F18" i="6"/>
  <c r="F14" i="6"/>
  <c r="F57" i="6"/>
  <c r="F56" i="6"/>
  <c r="F53" i="6"/>
  <c r="F52" i="6"/>
  <c r="F49" i="6"/>
  <c r="F48" i="6"/>
  <c r="F45" i="6"/>
  <c r="F44" i="6"/>
  <c r="F41" i="6"/>
  <c r="F40" i="6"/>
  <c r="F37" i="6"/>
  <c r="F36" i="6"/>
  <c r="F33" i="6"/>
  <c r="F32" i="6"/>
  <c r="F28" i="6"/>
  <c r="F25" i="6"/>
  <c r="F24" i="6"/>
  <c r="F21" i="6"/>
  <c r="F20" i="6"/>
  <c r="F17" i="6"/>
  <c r="F16" i="6"/>
  <c r="F11" i="6"/>
  <c r="F7" i="6"/>
  <c r="F13" i="6"/>
  <c r="F9" i="6"/>
  <c r="F6" i="6"/>
  <c r="F55" i="5"/>
  <c r="F51" i="5"/>
  <c r="F47" i="5"/>
  <c r="F43" i="5"/>
  <c r="F39" i="5"/>
  <c r="F35" i="5"/>
  <c r="F31" i="5"/>
  <c r="F27" i="5"/>
  <c r="F23" i="5"/>
  <c r="F19" i="5"/>
  <c r="F15" i="5"/>
  <c r="F12" i="5"/>
  <c r="F8" i="5"/>
  <c r="F54" i="5"/>
  <c r="F50" i="5"/>
  <c r="F46" i="5"/>
  <c r="F42" i="5"/>
  <c r="F38" i="5"/>
  <c r="F34" i="5"/>
  <c r="F30" i="5"/>
  <c r="F26" i="5"/>
  <c r="F6" i="5"/>
  <c r="F22" i="5"/>
  <c r="F18" i="5"/>
  <c r="F14" i="5"/>
  <c r="F57" i="5"/>
  <c r="F56" i="5"/>
  <c r="F53" i="5"/>
  <c r="F52" i="5"/>
  <c r="F49" i="5"/>
  <c r="F48" i="5"/>
  <c r="F45" i="5"/>
  <c r="F44" i="5"/>
  <c r="F41" i="5"/>
  <c r="F40" i="5"/>
  <c r="F37" i="5"/>
  <c r="F36" i="5"/>
  <c r="F33" i="5"/>
  <c r="F32" i="5"/>
  <c r="F29" i="5"/>
  <c r="F28" i="5"/>
  <c r="F25" i="5"/>
  <c r="F24" i="5"/>
  <c r="F21" i="5"/>
  <c r="F20" i="5"/>
  <c r="F17" i="5"/>
  <c r="F16" i="5"/>
  <c r="F11" i="5"/>
  <c r="F7" i="5"/>
  <c r="F13" i="5"/>
  <c r="F10" i="5"/>
  <c r="F9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Wim de Groot</author>
  </authors>
  <commentList>
    <comment ref="A5" authorId="0" shapeId="0" xr:uid="{E97CF8D0-8E3A-4A87-AF33-875D3C1661EC}">
      <text>
        <r>
          <rPr>
            <sz val="11"/>
            <color indexed="81"/>
            <rFont val="Calibri"/>
            <family val="2"/>
          </rPr>
          <t>Vul een datum in: de eerste vaste dag waarop u begint met het noteren van de meterstanden.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Wim de Groot</author>
  </authors>
  <commentList>
    <comment ref="M1" authorId="0" shapeId="0" xr:uid="{6C4AD8F8-E1BD-4254-855D-38827C5FD3BA}">
      <text>
        <r>
          <rPr>
            <sz val="11"/>
            <color indexed="81"/>
            <rFont val="Calibri"/>
            <family val="2"/>
          </rPr>
          <t>Klik op de knopjes om de top van de blauwe en zwarte lijn te verschuiven naar de koudste week. Zo past u het verwachte gebruik per week aan. 
De totale jaarprognose verandert hierdoor niet.</t>
        </r>
      </text>
    </comment>
    <comment ref="A5" authorId="0" shapeId="0" xr:uid="{1781FD45-C89D-4A2E-9C97-BB5FAA41B9D8}">
      <text>
        <r>
          <rPr>
            <sz val="11"/>
            <color indexed="81"/>
            <rFont val="Calibri"/>
            <family val="2"/>
          </rPr>
          <t>Vul een datum in: de eerste vaste dag waarop u begint met het noteren van de meterstanden.</t>
        </r>
      </text>
    </comment>
    <comment ref="M9" authorId="0" shapeId="0" xr:uid="{AA4975B1-758D-4E1F-9088-77E88071E9EF}">
      <text>
        <r>
          <rPr>
            <sz val="11"/>
            <color indexed="81"/>
            <rFont val="Calibri"/>
            <family val="2"/>
          </rPr>
          <t>U kunt de prognose aanpassen met de knopjes: breng de blauwe lijn zo dicht mogelijk bij de zwarte.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Wim de Groot</author>
  </authors>
  <commentList>
    <comment ref="M1" authorId="0" shapeId="0" xr:uid="{53F3D417-6FA9-4164-86EC-B8DCC772368D}">
      <text>
        <r>
          <rPr>
            <sz val="11"/>
            <color indexed="81"/>
            <rFont val="Calibri"/>
            <family val="2"/>
          </rPr>
          <t>Klik op de knopjes om de top van de blauwe en zwarte lijn te verschuiven naar de koudste week. Zo past u het verwachte gebruik per week aan. 
De totale jaarprognose verandert hierdoor niet.</t>
        </r>
      </text>
    </comment>
    <comment ref="A5" authorId="0" shapeId="0" xr:uid="{897A12A8-7C62-4EB9-B23B-6C2B2041EE36}">
      <text>
        <r>
          <rPr>
            <sz val="11"/>
            <color indexed="81"/>
            <rFont val="Calibri"/>
            <family val="2"/>
          </rPr>
          <t>Vul een datum in: de eerste vaste dag waarop u begint met het noteren van de meterstanden.</t>
        </r>
      </text>
    </comment>
    <comment ref="M9" authorId="0" shapeId="0" xr:uid="{E8597612-8DB0-48FF-8834-0FD3163DC6CE}">
      <text>
        <r>
          <rPr>
            <sz val="11"/>
            <color indexed="81"/>
            <rFont val="Calibri"/>
            <family val="2"/>
          </rPr>
          <t>U kunt de prognose aanpassen met de knopjes: breng de blauwe lijn zo dicht mogelijk bij de zwarte.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Wim de Groot</author>
  </authors>
  <commentList>
    <comment ref="M1" authorId="0" shapeId="0" xr:uid="{C3D21743-220C-4DEB-9E42-C44297234C5F}">
      <text>
        <r>
          <rPr>
            <sz val="11"/>
            <color indexed="81"/>
            <rFont val="Calibri"/>
            <family val="2"/>
          </rPr>
          <t>Klik op de knopjes om de top van de blauwe en zwarte lijn te verschuiven naar de koudste week. Zo past u het verwachte gebruik per week aan. 
De totale jaarprognose verandert hierdoor niet.</t>
        </r>
      </text>
    </comment>
    <comment ref="A5" authorId="0" shapeId="0" xr:uid="{A02B6F06-EEDC-49BB-AFEB-5DD4A1030A3F}">
      <text>
        <r>
          <rPr>
            <sz val="11"/>
            <color indexed="81"/>
            <rFont val="Calibri"/>
            <family val="2"/>
          </rPr>
          <t>Vul een datum in: de eerste vaste dag waarop u begint met het noteren van de meterstanden.</t>
        </r>
      </text>
    </comment>
    <comment ref="M9" authorId="0" shapeId="0" xr:uid="{00E908DE-D771-4F2E-AA97-27FFA4C58653}">
      <text>
        <r>
          <rPr>
            <sz val="11"/>
            <color indexed="81"/>
            <rFont val="Calibri"/>
            <family val="2"/>
          </rPr>
          <t>U kunt de prognose aanpassen met de knopjes: breng de blauwe lijn zo dicht mogelijk bij de zwarte.</t>
        </r>
      </text>
    </comment>
  </commentList>
</comments>
</file>

<file path=xl/sharedStrings.xml><?xml version="1.0" encoding="utf-8"?>
<sst xmlns="http://schemas.openxmlformats.org/spreadsheetml/2006/main" count="49" uniqueCount="14">
  <si>
    <t>Top:</t>
  </si>
  <si>
    <t>eerder</t>
  </si>
  <si>
    <t>tot nu toe</t>
  </si>
  <si>
    <t>t/m deze week:</t>
  </si>
  <si>
    <t>Prognose</t>
  </si>
  <si>
    <t>datum</t>
  </si>
  <si>
    <t>meterstand</t>
  </si>
  <si>
    <t>later</t>
  </si>
  <si>
    <t>Prognose:</t>
  </si>
  <si>
    <t>steiler</t>
  </si>
  <si>
    <t>vlakker</t>
  </si>
  <si>
    <t>vorig jaar</t>
  </si>
  <si>
    <t>zelfde week</t>
  </si>
  <si>
    <t>Verbruik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</si>
</sst>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\ mmm\ yy"/>
    <numFmt numFmtId="165" formatCode="0.0%"/>
    <numFmt numFmtId="166" formatCode="d\ mmm"/>
  </numFmts>
  <fonts count="11" x14ac:knownFonts="1">
    <font>
      <sz val="11"/>
      <color theme="1"/>
      <name val="Calibri"/>
      <family val="2"/>
    </font>
    <font>
      <sz val="10"/>
      <name val="MS Sans Serif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color indexed="10"/>
      <name val="Calibri"/>
      <family val="2"/>
      <scheme val="minor"/>
    </font>
    <font>
      <sz val="11"/>
      <color indexed="42"/>
      <name val="Calibri"/>
      <family val="2"/>
      <scheme val="minor"/>
    </font>
    <font>
      <sz val="11"/>
      <name val="Arial"/>
      <family val="2"/>
    </font>
    <font>
      <sz val="11"/>
      <color indexed="81"/>
      <name val="Calibri"/>
      <family val="2"/>
    </font>
    <font>
      <u/>
      <sz val="11"/>
      <color theme="10"/>
      <name val="Calibri"/>
      <family val="2"/>
    </font>
    <font>
      <u/>
      <sz val="10"/>
      <color indexed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2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9" fontId="3" fillId="0" borderId="0" applyFont="0" applyFill="0" applyBorder="0" applyAlignment="0" applyProtection="0"/>
    <xf numFmtId="0" fontId="7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44">
    <xf numFmtId="0" fontId="0" fillId="0" borderId="0" xfId="0"/>
    <xf numFmtId="3" fontId="2" fillId="2" borderId="1" xfId="1" applyNumberFormat="1" applyFont="1" applyFill="1" applyBorder="1"/>
    <xf numFmtId="3" fontId="2" fillId="2" borderId="2" xfId="1" applyNumberFormat="1" applyFont="1" applyFill="1" applyBorder="1"/>
    <xf numFmtId="3" fontId="2" fillId="4" borderId="1" xfId="1" applyNumberFormat="1" applyFont="1" applyFill="1" applyBorder="1" applyAlignment="1">
      <alignment horizontal="center"/>
    </xf>
    <xf numFmtId="0" fontId="2" fillId="5" borderId="0" xfId="1" applyFont="1" applyFill="1"/>
    <xf numFmtId="0" fontId="2" fillId="6" borderId="4" xfId="1" applyFont="1" applyFill="1" applyBorder="1" applyAlignment="1">
      <alignment horizontal="center"/>
    </xf>
    <xf numFmtId="3" fontId="2" fillId="2" borderId="5" xfId="2" applyNumberFormat="1" applyFont="1" applyFill="1" applyBorder="1"/>
    <xf numFmtId="3" fontId="2" fillId="2" borderId="0" xfId="1" applyNumberFormat="1" applyFont="1" applyFill="1"/>
    <xf numFmtId="3" fontId="2" fillId="2" borderId="0" xfId="1" applyNumberFormat="1" applyFont="1" applyFill="1" applyAlignment="1">
      <alignment horizontal="center"/>
    </xf>
    <xf numFmtId="3" fontId="4" fillId="0" borderId="6" xfId="1" applyNumberFormat="1" applyFont="1" applyBorder="1" applyAlignment="1">
      <alignment horizontal="center"/>
    </xf>
    <xf numFmtId="0" fontId="2" fillId="5" borderId="0" xfId="1" applyFont="1" applyFill="1" applyAlignment="1">
      <alignment horizontal="center"/>
    </xf>
    <xf numFmtId="0" fontId="2" fillId="6" borderId="3" xfId="1" applyFont="1" applyFill="1" applyBorder="1" applyAlignment="1">
      <alignment horizontal="center"/>
    </xf>
    <xf numFmtId="164" fontId="2" fillId="2" borderId="0" xfId="1" applyNumberFormat="1" applyFont="1" applyFill="1" applyAlignment="1">
      <alignment horizontal="right"/>
    </xf>
    <xf numFmtId="10" fontId="2" fillId="3" borderId="3" xfId="2" applyNumberFormat="1" applyFont="1" applyFill="1" applyBorder="1" applyAlignment="1">
      <alignment horizontal="right"/>
    </xf>
    <xf numFmtId="3" fontId="2" fillId="4" borderId="5" xfId="1" applyNumberFormat="1" applyFont="1" applyFill="1" applyBorder="1" applyAlignment="1">
      <alignment horizontal="center"/>
    </xf>
    <xf numFmtId="3" fontId="2" fillId="3" borderId="3" xfId="1" applyNumberFormat="1" applyFont="1" applyFill="1" applyBorder="1" applyAlignment="1">
      <alignment horizontal="center"/>
    </xf>
    <xf numFmtId="1" fontId="5" fillId="6" borderId="3" xfId="1" applyNumberFormat="1" applyFont="1" applyFill="1" applyBorder="1" applyAlignment="1">
      <alignment horizontal="center"/>
    </xf>
    <xf numFmtId="3" fontId="2" fillId="2" borderId="7" xfId="1" applyNumberFormat="1" applyFont="1" applyFill="1" applyBorder="1" applyAlignment="1">
      <alignment horizontal="right"/>
    </xf>
    <xf numFmtId="3" fontId="2" fillId="2" borderId="8" xfId="1" applyNumberFormat="1" applyFont="1" applyFill="1" applyBorder="1" applyAlignment="1">
      <alignment horizontal="center"/>
    </xf>
    <xf numFmtId="3" fontId="4" fillId="2" borderId="8" xfId="1" applyNumberFormat="1" applyFont="1" applyFill="1" applyBorder="1" applyAlignment="1">
      <alignment horizontal="center"/>
    </xf>
    <xf numFmtId="0" fontId="2" fillId="3" borderId="9" xfId="1" applyFont="1" applyFill="1" applyBorder="1" applyAlignment="1">
      <alignment horizontal="right"/>
    </xf>
    <xf numFmtId="3" fontId="4" fillId="4" borderId="7" xfId="1" applyNumberFormat="1" applyFont="1" applyFill="1" applyBorder="1" applyAlignment="1">
      <alignment horizontal="center"/>
    </xf>
    <xf numFmtId="3" fontId="4" fillId="3" borderId="9" xfId="1" applyNumberFormat="1" applyFont="1" applyFill="1" applyBorder="1" applyAlignment="1">
      <alignment horizontal="center"/>
    </xf>
    <xf numFmtId="1" fontId="6" fillId="6" borderId="3" xfId="1" applyNumberFormat="1" applyFont="1" applyFill="1" applyBorder="1" applyAlignment="1">
      <alignment horizontal="right"/>
    </xf>
    <xf numFmtId="164" fontId="2" fillId="0" borderId="7" xfId="1" applyNumberFormat="1" applyFont="1" applyBorder="1" applyAlignment="1">
      <alignment horizontal="right"/>
    </xf>
    <xf numFmtId="3" fontId="4" fillId="0" borderId="1" xfId="3" applyNumberFormat="1" applyFont="1" applyBorder="1"/>
    <xf numFmtId="3" fontId="2" fillId="4" borderId="4" xfId="1" applyNumberFormat="1" applyFont="1" applyFill="1" applyBorder="1"/>
    <xf numFmtId="1" fontId="5" fillId="6" borderId="3" xfId="2" applyNumberFormat="1" applyFont="1" applyFill="1" applyBorder="1" applyAlignment="1">
      <alignment horizontal="center"/>
    </xf>
    <xf numFmtId="3" fontId="2" fillId="0" borderId="5" xfId="3" applyNumberFormat="1" applyFont="1" applyBorder="1"/>
    <xf numFmtId="3" fontId="2" fillId="4" borderId="3" xfId="1" applyNumberFormat="1" applyFont="1" applyFill="1" applyBorder="1"/>
    <xf numFmtId="3" fontId="2" fillId="3" borderId="3" xfId="1" applyNumberFormat="1" applyFont="1" applyFill="1" applyBorder="1"/>
    <xf numFmtId="0" fontId="2" fillId="6" borderId="9" xfId="1" applyFont="1" applyFill="1" applyBorder="1" applyAlignment="1">
      <alignment horizontal="center"/>
    </xf>
    <xf numFmtId="0" fontId="2" fillId="6" borderId="3" xfId="1" applyFont="1" applyFill="1" applyBorder="1"/>
    <xf numFmtId="164" fontId="2" fillId="2" borderId="0" xfId="1" applyNumberFormat="1" applyFont="1" applyFill="1"/>
    <xf numFmtId="1" fontId="5" fillId="6" borderId="3" xfId="1" applyNumberFormat="1" applyFont="1" applyFill="1" applyBorder="1" applyAlignment="1">
      <alignment horizontal="right"/>
    </xf>
    <xf numFmtId="1" fontId="6" fillId="6" borderId="3" xfId="2" applyNumberFormat="1" applyFont="1" applyFill="1" applyBorder="1" applyAlignment="1">
      <alignment horizontal="right"/>
    </xf>
    <xf numFmtId="3" fontId="4" fillId="0" borderId="5" xfId="3" applyNumberFormat="1" applyFont="1" applyBorder="1"/>
    <xf numFmtId="164" fontId="2" fillId="5" borderId="0" xfId="1" applyNumberFormat="1" applyFont="1" applyFill="1"/>
    <xf numFmtId="3" fontId="2" fillId="5" borderId="0" xfId="1" applyNumberFormat="1" applyFont="1" applyFill="1"/>
    <xf numFmtId="165" fontId="2" fillId="5" borderId="3" xfId="2" applyNumberFormat="1" applyFont="1" applyFill="1" applyBorder="1" applyAlignment="1">
      <alignment horizontal="right"/>
    </xf>
    <xf numFmtId="3" fontId="2" fillId="5" borderId="3" xfId="1" applyNumberFormat="1" applyFont="1" applyFill="1" applyBorder="1"/>
    <xf numFmtId="3" fontId="2" fillId="3" borderId="3" xfId="1" applyNumberFormat="1" applyFont="1" applyFill="1" applyBorder="1" applyAlignment="1">
      <alignment horizontal="right"/>
    </xf>
    <xf numFmtId="3" fontId="2" fillId="3" borderId="4" xfId="1" applyNumberFormat="1" applyFont="1" applyFill="1" applyBorder="1" applyAlignment="1">
      <alignment horizontal="center"/>
    </xf>
    <xf numFmtId="166" fontId="2" fillId="5" borderId="0" xfId="1" applyNumberFormat="1" applyFont="1" applyFill="1"/>
  </cellXfs>
  <cellStyles count="5">
    <cellStyle name="Hyperlink 2" xfId="4" xr:uid="{E1B8D03C-4BEB-449F-A33E-9960CF6B92EF}"/>
    <cellStyle name="Procent 2" xfId="2" xr:uid="{6F314794-9073-403B-89BF-AF051FDA0F52}"/>
    <cellStyle name="Standaard" xfId="0" builtinId="0"/>
    <cellStyle name="Standaard_CID Meterstanden" xfId="1" xr:uid="{461B7F26-4792-4CE8-AF83-8A01C6A50D1C}"/>
    <cellStyle name="Standaard_Energie" xfId="3" xr:uid="{CB1F0BB0-8044-4EBC-AEEC-949ECD589C0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0"/>
          <c:tx>
            <c:v>verbruik dit jaar</c:v>
          </c:tx>
          <c:spPr>
            <a:solidFill>
              <a:srgbClr val="FF0000"/>
            </a:solidFill>
            <a:ln w="38100">
              <a:solidFill>
                <a:srgbClr val="FF0000"/>
              </a:solidFill>
            </a:ln>
            <a:effectLst/>
          </c:spPr>
          <c:invertIfNegative val="0"/>
          <c:cat>
            <c:numRef>
              <c:f>'Gas basis'!$A$6:$A$57</c:f>
              <c:numCache>
                <c:formatCode>d\ mmm\ yy</c:formatCode>
                <c:ptCount val="52"/>
                <c:pt idx="0">
                  <c:v>44020</c:v>
                </c:pt>
                <c:pt idx="1">
                  <c:v>44027</c:v>
                </c:pt>
                <c:pt idx="2">
                  <c:v>44034</c:v>
                </c:pt>
                <c:pt idx="3">
                  <c:v>44041</c:v>
                </c:pt>
                <c:pt idx="4">
                  <c:v>44048</c:v>
                </c:pt>
                <c:pt idx="5">
                  <c:v>44055</c:v>
                </c:pt>
                <c:pt idx="6">
                  <c:v>44062</c:v>
                </c:pt>
                <c:pt idx="7">
                  <c:v>44069</c:v>
                </c:pt>
                <c:pt idx="8">
                  <c:v>44076</c:v>
                </c:pt>
                <c:pt idx="9">
                  <c:v>44083</c:v>
                </c:pt>
                <c:pt idx="10">
                  <c:v>44090</c:v>
                </c:pt>
                <c:pt idx="11">
                  <c:v>44097</c:v>
                </c:pt>
                <c:pt idx="12">
                  <c:v>44104</c:v>
                </c:pt>
                <c:pt idx="13">
                  <c:v>44111</c:v>
                </c:pt>
                <c:pt idx="14">
                  <c:v>44118</c:v>
                </c:pt>
                <c:pt idx="15">
                  <c:v>44125</c:v>
                </c:pt>
                <c:pt idx="16">
                  <c:v>44132</c:v>
                </c:pt>
                <c:pt idx="17">
                  <c:v>44139</c:v>
                </c:pt>
                <c:pt idx="18">
                  <c:v>44146</c:v>
                </c:pt>
                <c:pt idx="19">
                  <c:v>44153</c:v>
                </c:pt>
                <c:pt idx="20">
                  <c:v>44160</c:v>
                </c:pt>
                <c:pt idx="21">
                  <c:v>44167</c:v>
                </c:pt>
                <c:pt idx="22">
                  <c:v>44174</c:v>
                </c:pt>
                <c:pt idx="23">
                  <c:v>44181</c:v>
                </c:pt>
                <c:pt idx="24">
                  <c:v>44188</c:v>
                </c:pt>
                <c:pt idx="25">
                  <c:v>44195</c:v>
                </c:pt>
                <c:pt idx="26">
                  <c:v>44202</c:v>
                </c:pt>
                <c:pt idx="27">
                  <c:v>44209</c:v>
                </c:pt>
                <c:pt idx="28">
                  <c:v>44216</c:v>
                </c:pt>
                <c:pt idx="29">
                  <c:v>44223</c:v>
                </c:pt>
                <c:pt idx="30">
                  <c:v>44230</c:v>
                </c:pt>
                <c:pt idx="31">
                  <c:v>44237</c:v>
                </c:pt>
                <c:pt idx="32">
                  <c:v>44244</c:v>
                </c:pt>
                <c:pt idx="33">
                  <c:v>44251</c:v>
                </c:pt>
                <c:pt idx="34">
                  <c:v>44258</c:v>
                </c:pt>
                <c:pt idx="35">
                  <c:v>44265</c:v>
                </c:pt>
                <c:pt idx="36">
                  <c:v>44272</c:v>
                </c:pt>
                <c:pt idx="37">
                  <c:v>44279</c:v>
                </c:pt>
                <c:pt idx="38">
                  <c:v>44286</c:v>
                </c:pt>
                <c:pt idx="39">
                  <c:v>44293</c:v>
                </c:pt>
                <c:pt idx="40">
                  <c:v>44300</c:v>
                </c:pt>
                <c:pt idx="41">
                  <c:v>44307</c:v>
                </c:pt>
                <c:pt idx="42">
                  <c:v>44314</c:v>
                </c:pt>
                <c:pt idx="43">
                  <c:v>44321</c:v>
                </c:pt>
                <c:pt idx="44">
                  <c:v>44328</c:v>
                </c:pt>
                <c:pt idx="45">
                  <c:v>44335</c:v>
                </c:pt>
                <c:pt idx="46">
                  <c:v>44342</c:v>
                </c:pt>
                <c:pt idx="47">
                  <c:v>44349</c:v>
                </c:pt>
                <c:pt idx="48">
                  <c:v>44356</c:v>
                </c:pt>
                <c:pt idx="49">
                  <c:v>44363</c:v>
                </c:pt>
                <c:pt idx="50">
                  <c:v>44370</c:v>
                </c:pt>
                <c:pt idx="51">
                  <c:v>44377</c:v>
                </c:pt>
              </c:numCache>
            </c:numRef>
          </c:cat>
          <c:val>
            <c:numRef>
              <c:f>'Gas basis'!$C$6:$C$57</c:f>
              <c:numCache>
                <c:formatCode>#,##0</c:formatCode>
                <c:ptCount val="52"/>
                <c:pt idx="0">
                  <c:v>11</c:v>
                </c:pt>
                <c:pt idx="1">
                  <c:v>10</c:v>
                </c:pt>
                <c:pt idx="2">
                  <c:v>6</c:v>
                </c:pt>
                <c:pt idx="3">
                  <c:v>6</c:v>
                </c:pt>
                <c:pt idx="4">
                  <c:v>6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9A2-4243-9BF1-F97244C9EA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733422024"/>
        <c:axId val="733422352"/>
      </c:barChart>
      <c:lineChart>
        <c:grouping val="standard"/>
        <c:varyColors val="0"/>
        <c:ser>
          <c:idx val="0"/>
          <c:order val="1"/>
          <c:tx>
            <c:v>vorig jaar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'Gas basis'!$A$6:$A$57</c:f>
              <c:numCache>
                <c:formatCode>d\ mmm\ yy</c:formatCode>
                <c:ptCount val="52"/>
                <c:pt idx="0">
                  <c:v>44020</c:v>
                </c:pt>
                <c:pt idx="1">
                  <c:v>44027</c:v>
                </c:pt>
                <c:pt idx="2">
                  <c:v>44034</c:v>
                </c:pt>
                <c:pt idx="3">
                  <c:v>44041</c:v>
                </c:pt>
                <c:pt idx="4">
                  <c:v>44048</c:v>
                </c:pt>
                <c:pt idx="5">
                  <c:v>44055</c:v>
                </c:pt>
                <c:pt idx="6">
                  <c:v>44062</c:v>
                </c:pt>
                <c:pt idx="7">
                  <c:v>44069</c:v>
                </c:pt>
                <c:pt idx="8">
                  <c:v>44076</c:v>
                </c:pt>
                <c:pt idx="9">
                  <c:v>44083</c:v>
                </c:pt>
                <c:pt idx="10">
                  <c:v>44090</c:v>
                </c:pt>
                <c:pt idx="11">
                  <c:v>44097</c:v>
                </c:pt>
                <c:pt idx="12">
                  <c:v>44104</c:v>
                </c:pt>
                <c:pt idx="13">
                  <c:v>44111</c:v>
                </c:pt>
                <c:pt idx="14">
                  <c:v>44118</c:v>
                </c:pt>
                <c:pt idx="15">
                  <c:v>44125</c:v>
                </c:pt>
                <c:pt idx="16">
                  <c:v>44132</c:v>
                </c:pt>
                <c:pt idx="17">
                  <c:v>44139</c:v>
                </c:pt>
                <c:pt idx="18">
                  <c:v>44146</c:v>
                </c:pt>
                <c:pt idx="19">
                  <c:v>44153</c:v>
                </c:pt>
                <c:pt idx="20">
                  <c:v>44160</c:v>
                </c:pt>
                <c:pt idx="21">
                  <c:v>44167</c:v>
                </c:pt>
                <c:pt idx="22">
                  <c:v>44174</c:v>
                </c:pt>
                <c:pt idx="23">
                  <c:v>44181</c:v>
                </c:pt>
                <c:pt idx="24">
                  <c:v>44188</c:v>
                </c:pt>
                <c:pt idx="25">
                  <c:v>44195</c:v>
                </c:pt>
                <c:pt idx="26">
                  <c:v>44202</c:v>
                </c:pt>
                <c:pt idx="27">
                  <c:v>44209</c:v>
                </c:pt>
                <c:pt idx="28">
                  <c:v>44216</c:v>
                </c:pt>
                <c:pt idx="29">
                  <c:v>44223</c:v>
                </c:pt>
                <c:pt idx="30">
                  <c:v>44230</c:v>
                </c:pt>
                <c:pt idx="31">
                  <c:v>44237</c:v>
                </c:pt>
                <c:pt idx="32">
                  <c:v>44244</c:v>
                </c:pt>
                <c:pt idx="33">
                  <c:v>44251</c:v>
                </c:pt>
                <c:pt idx="34">
                  <c:v>44258</c:v>
                </c:pt>
                <c:pt idx="35">
                  <c:v>44265</c:v>
                </c:pt>
                <c:pt idx="36">
                  <c:v>44272</c:v>
                </c:pt>
                <c:pt idx="37">
                  <c:v>44279</c:v>
                </c:pt>
                <c:pt idx="38">
                  <c:v>44286</c:v>
                </c:pt>
                <c:pt idx="39">
                  <c:v>44293</c:v>
                </c:pt>
                <c:pt idx="40">
                  <c:v>44300</c:v>
                </c:pt>
                <c:pt idx="41">
                  <c:v>44307</c:v>
                </c:pt>
                <c:pt idx="42">
                  <c:v>44314</c:v>
                </c:pt>
                <c:pt idx="43">
                  <c:v>44321</c:v>
                </c:pt>
                <c:pt idx="44">
                  <c:v>44328</c:v>
                </c:pt>
                <c:pt idx="45">
                  <c:v>44335</c:v>
                </c:pt>
                <c:pt idx="46">
                  <c:v>44342</c:v>
                </c:pt>
                <c:pt idx="47">
                  <c:v>44349</c:v>
                </c:pt>
                <c:pt idx="48">
                  <c:v>44356</c:v>
                </c:pt>
                <c:pt idx="49">
                  <c:v>44363</c:v>
                </c:pt>
                <c:pt idx="50">
                  <c:v>44370</c:v>
                </c:pt>
                <c:pt idx="51">
                  <c:v>44377</c:v>
                </c:pt>
              </c:numCache>
            </c:numRef>
          </c:cat>
          <c:val>
            <c:numRef>
              <c:f>'Gas basis'!$E$6:$E$57</c:f>
              <c:numCache>
                <c:formatCode>#,##0</c:formatCode>
                <c:ptCount val="52"/>
                <c:pt idx="0">
                  <c:v>3.5478020895517091</c:v>
                </c:pt>
                <c:pt idx="1">
                  <c:v>1.8575784260828621</c:v>
                </c:pt>
                <c:pt idx="2">
                  <c:v>0.70111492161906841</c:v>
                </c:pt>
                <c:pt idx="3">
                  <c:v>9.5275165330137301E-2</c:v>
                </c:pt>
                <c:pt idx="4">
                  <c:v>4.889353263159979E-2</c:v>
                </c:pt>
                <c:pt idx="5">
                  <c:v>0.56264636202946194</c:v>
                </c:pt>
                <c:pt idx="6">
                  <c:v>1.6290420927296685</c:v>
                </c:pt>
                <c:pt idx="7">
                  <c:v>3.2325305068260231</c:v>
                </c:pt>
                <c:pt idx="8">
                  <c:v>5.3497294830955751</c:v>
                </c:pt>
                <c:pt idx="9">
                  <c:v>7.9497659558571723</c:v>
                </c:pt>
                <c:pt idx="10">
                  <c:v>10.994726107050923</c:v>
                </c:pt>
                <c:pt idx="11">
                  <c:v>14.440208226782845</c:v>
                </c:pt>
                <c:pt idx="12">
                  <c:v>18.235970180532632</c:v>
                </c:pt>
                <c:pt idx="13">
                  <c:v>22.326662041625237</c:v>
                </c:pt>
                <c:pt idx="14">
                  <c:v>26.652633205697029</c:v>
                </c:pt>
                <c:pt idx="15">
                  <c:v>31.150802217786573</c:v>
                </c:pt>
                <c:pt idx="16">
                  <c:v>35.755576628202675</c:v>
                </c:pt>
                <c:pt idx="17">
                  <c:v>40.39980946380075</c:v>
                </c:pt>
                <c:pt idx="18">
                  <c:v>45.015778367371787</c:v>
                </c:pt>
                <c:pt idx="19">
                  <c:v>49.536173127296635</c:v>
                </c:pt>
                <c:pt idx="20">
                  <c:v>53.895077197304651</c:v>
                </c:pt>
                <c:pt idx="21">
                  <c:v>58.028928893691763</c:v>
                </c:pt>
                <c:pt idx="22">
                  <c:v>61.877448253960324</c:v>
                </c:pt>
                <c:pt idx="23">
                  <c:v>65.384516041169675</c:v>
                </c:pt>
                <c:pt idx="24">
                  <c:v>68.498992076567262</c:v>
                </c:pt>
                <c:pt idx="25">
                  <c:v>71.175460967318941</c:v>
                </c:pt>
                <c:pt idx="26">
                  <c:v>73.374894355319469</c:v>
                </c:pt>
                <c:pt idx="27">
                  <c:v>75.065220029964735</c:v>
                </c:pt>
                <c:pt idx="28">
                  <c:v>76.221789606222231</c:v>
                </c:pt>
                <c:pt idx="29">
                  <c:v>76.827737948177912</c:v>
                </c:pt>
                <c:pt idx="30">
                  <c:v>76.874229097016453</c:v>
                </c:pt>
                <c:pt idx="31">
                  <c:v>76.360585117263867</c:v>
                </c:pt>
                <c:pt idx="32">
                  <c:v>75.29429598246503</c:v>
                </c:pt>
                <c:pt idx="33">
                  <c:v>73.690910356141245</c:v>
                </c:pt>
                <c:pt idx="34">
                  <c:v>71.573808860660691</c:v>
                </c:pt>
                <c:pt idx="35">
                  <c:v>68.973863140236446</c:v>
                </c:pt>
                <c:pt idx="36">
                  <c:v>65.928985689574816</c:v>
                </c:pt>
                <c:pt idx="37">
                  <c:v>62.483577012631272</c:v>
                </c:pt>
                <c:pt idx="38">
                  <c:v>58.687878172970784</c:v>
                </c:pt>
                <c:pt idx="39">
                  <c:v>54.597238176950796</c:v>
                </c:pt>
                <c:pt idx="40">
                  <c:v>50.271306872621473</c:v>
                </c:pt>
                <c:pt idx="41">
                  <c:v>45.773165133724298</c:v>
                </c:pt>
                <c:pt idx="42">
                  <c:v>41.168405012235105</c:v>
                </c:pt>
                <c:pt idx="43">
                  <c:v>36.524173272954044</c:v>
                </c:pt>
                <c:pt idx="44">
                  <c:v>31.908192257086249</c:v>
                </c:pt>
                <c:pt idx="45">
                  <c:v>27.38777235288585</c:v>
                </c:pt>
                <c:pt idx="46">
                  <c:v>23.028830473273757</c:v>
                </c:pt>
                <c:pt idx="47">
                  <c:v>18.894928853294964</c:v>
                </c:pt>
                <c:pt idx="48">
                  <c:v>15.046348183438043</c:v>
                </c:pt>
                <c:pt idx="49">
                  <c:v>11.539208594651761</c:v>
                </c:pt>
                <c:pt idx="50">
                  <c:v>8.4246513127146994</c:v>
                </c:pt>
                <c:pt idx="51">
                  <c:v>5.74809291518915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39A2-4243-9BF1-F97244C9EA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422024"/>
        <c:axId val="733422352"/>
      </c:lineChart>
      <c:dateAx>
        <c:axId val="733422024"/>
        <c:scaling>
          <c:orientation val="minMax"/>
        </c:scaling>
        <c:delete val="0"/>
        <c:axPos val="b"/>
        <c:numFmt formatCode="d\ mmm\ 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733422352"/>
        <c:crosses val="autoZero"/>
        <c:auto val="1"/>
        <c:lblOffset val="100"/>
        <c:baseTimeUnit val="days"/>
      </c:dateAx>
      <c:valAx>
        <c:axId val="733422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7334220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3846288677605866E-2"/>
          <c:y val="0.13502165340541519"/>
          <c:w val="0.93589977939648283"/>
          <c:h val="0.60337801365544919"/>
        </c:manualLayout>
      </c:layout>
      <c:barChart>
        <c:barDir val="col"/>
        <c:grouping val="clustered"/>
        <c:varyColors val="0"/>
        <c:ser>
          <c:idx val="2"/>
          <c:order val="0"/>
          <c:tx>
            <c:v>gebruik</c:v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cat>
            <c:numRef>
              <c:f>Gas!$A$6:$A$57</c:f>
              <c:numCache>
                <c:formatCode>d\ mmm\ yy</c:formatCode>
                <c:ptCount val="52"/>
                <c:pt idx="0">
                  <c:v>44020</c:v>
                </c:pt>
                <c:pt idx="1">
                  <c:v>44027</c:v>
                </c:pt>
                <c:pt idx="2">
                  <c:v>44034</c:v>
                </c:pt>
                <c:pt idx="3">
                  <c:v>44041</c:v>
                </c:pt>
                <c:pt idx="4">
                  <c:v>44048</c:v>
                </c:pt>
                <c:pt idx="5">
                  <c:v>44055</c:v>
                </c:pt>
                <c:pt idx="6">
                  <c:v>44062</c:v>
                </c:pt>
                <c:pt idx="7">
                  <c:v>44069</c:v>
                </c:pt>
                <c:pt idx="8">
                  <c:v>44076</c:v>
                </c:pt>
                <c:pt idx="9">
                  <c:v>44083</c:v>
                </c:pt>
                <c:pt idx="10">
                  <c:v>44090</c:v>
                </c:pt>
                <c:pt idx="11">
                  <c:v>44097</c:v>
                </c:pt>
                <c:pt idx="12">
                  <c:v>44104</c:v>
                </c:pt>
                <c:pt idx="13">
                  <c:v>44111</c:v>
                </c:pt>
                <c:pt idx="14">
                  <c:v>44118</c:v>
                </c:pt>
                <c:pt idx="15">
                  <c:v>44125</c:v>
                </c:pt>
                <c:pt idx="16">
                  <c:v>44132</c:v>
                </c:pt>
                <c:pt idx="17">
                  <c:v>44139</c:v>
                </c:pt>
                <c:pt idx="18">
                  <c:v>44146</c:v>
                </c:pt>
                <c:pt idx="19">
                  <c:v>44153</c:v>
                </c:pt>
                <c:pt idx="20">
                  <c:v>44160</c:v>
                </c:pt>
                <c:pt idx="21">
                  <c:v>44167</c:v>
                </c:pt>
                <c:pt idx="22">
                  <c:v>44174</c:v>
                </c:pt>
                <c:pt idx="23">
                  <c:v>44181</c:v>
                </c:pt>
                <c:pt idx="24">
                  <c:v>44188</c:v>
                </c:pt>
                <c:pt idx="25">
                  <c:v>44195</c:v>
                </c:pt>
                <c:pt idx="26">
                  <c:v>44202</c:v>
                </c:pt>
                <c:pt idx="27">
                  <c:v>44209</c:v>
                </c:pt>
                <c:pt idx="28">
                  <c:v>44216</c:v>
                </c:pt>
                <c:pt idx="29">
                  <c:v>44223</c:v>
                </c:pt>
                <c:pt idx="30">
                  <c:v>44230</c:v>
                </c:pt>
                <c:pt idx="31">
                  <c:v>44237</c:v>
                </c:pt>
                <c:pt idx="32">
                  <c:v>44244</c:v>
                </c:pt>
                <c:pt idx="33">
                  <c:v>44251</c:v>
                </c:pt>
                <c:pt idx="34">
                  <c:v>44258</c:v>
                </c:pt>
                <c:pt idx="35">
                  <c:v>44265</c:v>
                </c:pt>
                <c:pt idx="36">
                  <c:v>44272</c:v>
                </c:pt>
                <c:pt idx="37">
                  <c:v>44279</c:v>
                </c:pt>
                <c:pt idx="38">
                  <c:v>44286</c:v>
                </c:pt>
                <c:pt idx="39">
                  <c:v>44293</c:v>
                </c:pt>
                <c:pt idx="40">
                  <c:v>44300</c:v>
                </c:pt>
                <c:pt idx="41">
                  <c:v>44307</c:v>
                </c:pt>
                <c:pt idx="42">
                  <c:v>44314</c:v>
                </c:pt>
                <c:pt idx="43">
                  <c:v>44321</c:v>
                </c:pt>
                <c:pt idx="44">
                  <c:v>44328</c:v>
                </c:pt>
                <c:pt idx="45">
                  <c:v>44335</c:v>
                </c:pt>
                <c:pt idx="46">
                  <c:v>44342</c:v>
                </c:pt>
                <c:pt idx="47">
                  <c:v>44349</c:v>
                </c:pt>
                <c:pt idx="48">
                  <c:v>44356</c:v>
                </c:pt>
                <c:pt idx="49">
                  <c:v>44363</c:v>
                </c:pt>
                <c:pt idx="50">
                  <c:v>44370</c:v>
                </c:pt>
                <c:pt idx="51">
                  <c:v>44377</c:v>
                </c:pt>
              </c:numCache>
            </c:numRef>
          </c:cat>
          <c:val>
            <c:numRef>
              <c:f>Gas!$C$6:$C$57</c:f>
              <c:numCache>
                <c:formatCode>#,##0</c:formatCode>
                <c:ptCount val="52"/>
                <c:pt idx="0">
                  <c:v>11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07-47F7-A2BF-3CD52861E7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383287208"/>
        <c:axId val="1"/>
      </c:barChart>
      <c:lineChart>
        <c:grouping val="standard"/>
        <c:varyColors val="0"/>
        <c:ser>
          <c:idx val="0"/>
          <c:order val="1"/>
          <c:tx>
            <c:v>vorig jaar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Gas!$A$6:$A$57</c:f>
              <c:numCache>
                <c:formatCode>d\ mmm\ yy</c:formatCode>
                <c:ptCount val="52"/>
                <c:pt idx="0">
                  <c:v>44020</c:v>
                </c:pt>
                <c:pt idx="1">
                  <c:v>44027</c:v>
                </c:pt>
                <c:pt idx="2">
                  <c:v>44034</c:v>
                </c:pt>
                <c:pt idx="3">
                  <c:v>44041</c:v>
                </c:pt>
                <c:pt idx="4">
                  <c:v>44048</c:v>
                </c:pt>
                <c:pt idx="5">
                  <c:v>44055</c:v>
                </c:pt>
                <c:pt idx="6">
                  <c:v>44062</c:v>
                </c:pt>
                <c:pt idx="7">
                  <c:v>44069</c:v>
                </c:pt>
                <c:pt idx="8">
                  <c:v>44076</c:v>
                </c:pt>
                <c:pt idx="9">
                  <c:v>44083</c:v>
                </c:pt>
                <c:pt idx="10">
                  <c:v>44090</c:v>
                </c:pt>
                <c:pt idx="11">
                  <c:v>44097</c:v>
                </c:pt>
                <c:pt idx="12">
                  <c:v>44104</c:v>
                </c:pt>
                <c:pt idx="13">
                  <c:v>44111</c:v>
                </c:pt>
                <c:pt idx="14">
                  <c:v>44118</c:v>
                </c:pt>
                <c:pt idx="15">
                  <c:v>44125</c:v>
                </c:pt>
                <c:pt idx="16">
                  <c:v>44132</c:v>
                </c:pt>
                <c:pt idx="17">
                  <c:v>44139</c:v>
                </c:pt>
                <c:pt idx="18">
                  <c:v>44146</c:v>
                </c:pt>
                <c:pt idx="19">
                  <c:v>44153</c:v>
                </c:pt>
                <c:pt idx="20">
                  <c:v>44160</c:v>
                </c:pt>
                <c:pt idx="21">
                  <c:v>44167</c:v>
                </c:pt>
                <c:pt idx="22">
                  <c:v>44174</c:v>
                </c:pt>
                <c:pt idx="23">
                  <c:v>44181</c:v>
                </c:pt>
                <c:pt idx="24">
                  <c:v>44188</c:v>
                </c:pt>
                <c:pt idx="25">
                  <c:v>44195</c:v>
                </c:pt>
                <c:pt idx="26">
                  <c:v>44202</c:v>
                </c:pt>
                <c:pt idx="27">
                  <c:v>44209</c:v>
                </c:pt>
                <c:pt idx="28">
                  <c:v>44216</c:v>
                </c:pt>
                <c:pt idx="29">
                  <c:v>44223</c:v>
                </c:pt>
                <c:pt idx="30">
                  <c:v>44230</c:v>
                </c:pt>
                <c:pt idx="31">
                  <c:v>44237</c:v>
                </c:pt>
                <c:pt idx="32">
                  <c:v>44244</c:v>
                </c:pt>
                <c:pt idx="33">
                  <c:v>44251</c:v>
                </c:pt>
                <c:pt idx="34">
                  <c:v>44258</c:v>
                </c:pt>
                <c:pt idx="35">
                  <c:v>44265</c:v>
                </c:pt>
                <c:pt idx="36">
                  <c:v>44272</c:v>
                </c:pt>
                <c:pt idx="37">
                  <c:v>44279</c:v>
                </c:pt>
                <c:pt idx="38">
                  <c:v>44286</c:v>
                </c:pt>
                <c:pt idx="39">
                  <c:v>44293</c:v>
                </c:pt>
                <c:pt idx="40">
                  <c:v>44300</c:v>
                </c:pt>
                <c:pt idx="41">
                  <c:v>44307</c:v>
                </c:pt>
                <c:pt idx="42">
                  <c:v>44314</c:v>
                </c:pt>
                <c:pt idx="43">
                  <c:v>44321</c:v>
                </c:pt>
                <c:pt idx="44">
                  <c:v>44328</c:v>
                </c:pt>
                <c:pt idx="45">
                  <c:v>44335</c:v>
                </c:pt>
                <c:pt idx="46">
                  <c:v>44342</c:v>
                </c:pt>
                <c:pt idx="47">
                  <c:v>44349</c:v>
                </c:pt>
                <c:pt idx="48">
                  <c:v>44356</c:v>
                </c:pt>
                <c:pt idx="49">
                  <c:v>44363</c:v>
                </c:pt>
                <c:pt idx="50">
                  <c:v>44370</c:v>
                </c:pt>
                <c:pt idx="51">
                  <c:v>44377</c:v>
                </c:pt>
              </c:numCache>
            </c:numRef>
          </c:cat>
          <c:val>
            <c:numRef>
              <c:f>Gas!$E$6:$E$57</c:f>
              <c:numCache>
                <c:formatCode>#,##0</c:formatCode>
                <c:ptCount val="52"/>
                <c:pt idx="0">
                  <c:v>24.496043912743765</c:v>
                </c:pt>
                <c:pt idx="1">
                  <c:v>23.819954447356221</c:v>
                </c:pt>
                <c:pt idx="2">
                  <c:v>23.357369045570703</c:v>
                </c:pt>
                <c:pt idx="3">
                  <c:v>23.115033143055129</c:v>
                </c:pt>
                <c:pt idx="4">
                  <c:v>23.096480489975718</c:v>
                </c:pt>
                <c:pt idx="5">
                  <c:v>23.301981621734861</c:v>
                </c:pt>
                <c:pt idx="6">
                  <c:v>23.728539914014945</c:v>
                </c:pt>
                <c:pt idx="7">
                  <c:v>24.369935279653486</c:v>
                </c:pt>
                <c:pt idx="8">
                  <c:v>25.216814870161308</c:v>
                </c:pt>
                <c:pt idx="9">
                  <c:v>26.256829459265948</c:v>
                </c:pt>
                <c:pt idx="10">
                  <c:v>27.474813519743446</c:v>
                </c:pt>
                <c:pt idx="11">
                  <c:v>28.853006367636212</c:v>
                </c:pt>
                <c:pt idx="12">
                  <c:v>30.371311149136133</c:v>
                </c:pt>
                <c:pt idx="13">
                  <c:v>32.007587893573174</c:v>
                </c:pt>
                <c:pt idx="14">
                  <c:v>33.737976359201888</c:v>
                </c:pt>
                <c:pt idx="15">
                  <c:v>35.537243964037707</c:v>
                </c:pt>
                <c:pt idx="16">
                  <c:v>37.379153728204145</c:v>
                </c:pt>
                <c:pt idx="17">
                  <c:v>39.236846862443379</c:v>
                </c:pt>
                <c:pt idx="18">
                  <c:v>41.083234423871794</c:v>
                </c:pt>
                <c:pt idx="19">
                  <c:v>42.891392327841736</c:v>
                </c:pt>
                <c:pt idx="20">
                  <c:v>44.634953955844935</c:v>
                </c:pt>
                <c:pt idx="21">
                  <c:v>46.288494634399783</c:v>
                </c:pt>
                <c:pt idx="22">
                  <c:v>47.827902378507211</c:v>
                </c:pt>
                <c:pt idx="23">
                  <c:v>49.230729493390946</c:v>
                </c:pt>
                <c:pt idx="24">
                  <c:v>50.476519907549985</c:v>
                </c:pt>
                <c:pt idx="25">
                  <c:v>51.547107463850658</c:v>
                </c:pt>
                <c:pt idx="26">
                  <c:v>52.426880819050865</c:v>
                </c:pt>
                <c:pt idx="27">
                  <c:v>53.103011088908971</c:v>
                </c:pt>
                <c:pt idx="28">
                  <c:v>53.565638919411974</c:v>
                </c:pt>
                <c:pt idx="29">
                  <c:v>53.808018256194245</c:v>
                </c:pt>
                <c:pt idx="30">
                  <c:v>53.826614715729661</c:v>
                </c:pt>
                <c:pt idx="31">
                  <c:v>53.621157123828624</c:v>
                </c:pt>
                <c:pt idx="32">
                  <c:v>53.194641469909101</c:v>
                </c:pt>
                <c:pt idx="33">
                  <c:v>52.553287219379577</c:v>
                </c:pt>
                <c:pt idx="34">
                  <c:v>51.706446621187354</c:v>
                </c:pt>
                <c:pt idx="35">
                  <c:v>50.666468333017654</c:v>
                </c:pt>
                <c:pt idx="36">
                  <c:v>49.448517352753008</c:v>
                </c:pt>
                <c:pt idx="37">
                  <c:v>48.070353881975585</c:v>
                </c:pt>
                <c:pt idx="38">
                  <c:v>46.55207434611139</c:v>
                </c:pt>
                <c:pt idx="39">
                  <c:v>44.9158183477034</c:v>
                </c:pt>
                <c:pt idx="40">
                  <c:v>43.185445825971669</c:v>
                </c:pt>
                <c:pt idx="41">
                  <c:v>41.386189130412795</c:v>
                </c:pt>
                <c:pt idx="42">
                  <c:v>39.544285081817122</c:v>
                </c:pt>
                <c:pt idx="43">
                  <c:v>37.686592386104692</c:v>
                </c:pt>
                <c:pt idx="44">
                  <c:v>35.840199979757578</c:v>
                </c:pt>
                <c:pt idx="45">
                  <c:v>34.032032018077416</c:v>
                </c:pt>
                <c:pt idx="46">
                  <c:v>32.288455266232582</c:v>
                </c:pt>
                <c:pt idx="47">
                  <c:v>30.634894618241066</c:v>
                </c:pt>
                <c:pt idx="48">
                  <c:v>29.095462350298295</c:v>
                </c:pt>
                <c:pt idx="49">
                  <c:v>27.69260651478378</c:v>
                </c:pt>
                <c:pt idx="50">
                  <c:v>26.446783602008956</c:v>
                </c:pt>
                <c:pt idx="51">
                  <c:v>25.376160242998736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2107-47F7-A2BF-3CD52861E7CB}"/>
            </c:ext>
          </c:extLst>
        </c:ser>
        <c:ser>
          <c:idx val="1"/>
          <c:order val="2"/>
          <c:tx>
            <c:v>prognose</c:v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numRef>
              <c:f>Gas!$A$6:$A$57</c:f>
              <c:numCache>
                <c:formatCode>d\ mmm\ yy</c:formatCode>
                <c:ptCount val="52"/>
                <c:pt idx="0">
                  <c:v>44020</c:v>
                </c:pt>
                <c:pt idx="1">
                  <c:v>44027</c:v>
                </c:pt>
                <c:pt idx="2">
                  <c:v>44034</c:v>
                </c:pt>
                <c:pt idx="3">
                  <c:v>44041</c:v>
                </c:pt>
                <c:pt idx="4">
                  <c:v>44048</c:v>
                </c:pt>
                <c:pt idx="5">
                  <c:v>44055</c:v>
                </c:pt>
                <c:pt idx="6">
                  <c:v>44062</c:v>
                </c:pt>
                <c:pt idx="7">
                  <c:v>44069</c:v>
                </c:pt>
                <c:pt idx="8">
                  <c:v>44076</c:v>
                </c:pt>
                <c:pt idx="9">
                  <c:v>44083</c:v>
                </c:pt>
                <c:pt idx="10">
                  <c:v>44090</c:v>
                </c:pt>
                <c:pt idx="11">
                  <c:v>44097</c:v>
                </c:pt>
                <c:pt idx="12">
                  <c:v>44104</c:v>
                </c:pt>
                <c:pt idx="13">
                  <c:v>44111</c:v>
                </c:pt>
                <c:pt idx="14">
                  <c:v>44118</c:v>
                </c:pt>
                <c:pt idx="15">
                  <c:v>44125</c:v>
                </c:pt>
                <c:pt idx="16">
                  <c:v>44132</c:v>
                </c:pt>
                <c:pt idx="17">
                  <c:v>44139</c:v>
                </c:pt>
                <c:pt idx="18">
                  <c:v>44146</c:v>
                </c:pt>
                <c:pt idx="19">
                  <c:v>44153</c:v>
                </c:pt>
                <c:pt idx="20">
                  <c:v>44160</c:v>
                </c:pt>
                <c:pt idx="21">
                  <c:v>44167</c:v>
                </c:pt>
                <c:pt idx="22">
                  <c:v>44174</c:v>
                </c:pt>
                <c:pt idx="23">
                  <c:v>44181</c:v>
                </c:pt>
                <c:pt idx="24">
                  <c:v>44188</c:v>
                </c:pt>
                <c:pt idx="25">
                  <c:v>44195</c:v>
                </c:pt>
                <c:pt idx="26">
                  <c:v>44202</c:v>
                </c:pt>
                <c:pt idx="27">
                  <c:v>44209</c:v>
                </c:pt>
                <c:pt idx="28">
                  <c:v>44216</c:v>
                </c:pt>
                <c:pt idx="29">
                  <c:v>44223</c:v>
                </c:pt>
                <c:pt idx="30">
                  <c:v>44230</c:v>
                </c:pt>
                <c:pt idx="31">
                  <c:v>44237</c:v>
                </c:pt>
                <c:pt idx="32">
                  <c:v>44244</c:v>
                </c:pt>
                <c:pt idx="33">
                  <c:v>44251</c:v>
                </c:pt>
                <c:pt idx="34">
                  <c:v>44258</c:v>
                </c:pt>
                <c:pt idx="35">
                  <c:v>44265</c:v>
                </c:pt>
                <c:pt idx="36">
                  <c:v>44272</c:v>
                </c:pt>
                <c:pt idx="37">
                  <c:v>44279</c:v>
                </c:pt>
                <c:pt idx="38">
                  <c:v>44286</c:v>
                </c:pt>
                <c:pt idx="39">
                  <c:v>44293</c:v>
                </c:pt>
                <c:pt idx="40">
                  <c:v>44300</c:v>
                </c:pt>
                <c:pt idx="41">
                  <c:v>44307</c:v>
                </c:pt>
                <c:pt idx="42">
                  <c:v>44314</c:v>
                </c:pt>
                <c:pt idx="43">
                  <c:v>44321</c:v>
                </c:pt>
                <c:pt idx="44">
                  <c:v>44328</c:v>
                </c:pt>
                <c:pt idx="45">
                  <c:v>44335</c:v>
                </c:pt>
                <c:pt idx="46">
                  <c:v>44342</c:v>
                </c:pt>
                <c:pt idx="47">
                  <c:v>44349</c:v>
                </c:pt>
                <c:pt idx="48">
                  <c:v>44356</c:v>
                </c:pt>
                <c:pt idx="49">
                  <c:v>44363</c:v>
                </c:pt>
                <c:pt idx="50">
                  <c:v>44370</c:v>
                </c:pt>
                <c:pt idx="51">
                  <c:v>44377</c:v>
                </c:pt>
              </c:numCache>
            </c:numRef>
          </c:cat>
          <c:val>
            <c:numRef>
              <c:f>Gas!$F$6:$F$57</c:f>
              <c:numCache>
                <c:formatCode>#,##0</c:formatCode>
                <c:ptCount val="52"/>
                <c:pt idx="0">
                  <c:v>11</c:v>
                </c:pt>
                <c:pt idx="1">
                  <c:v>10.696400604695439</c:v>
                </c:pt>
                <c:pt idx="2">
                  <c:v>10.488675657852349</c:v>
                </c:pt>
                <c:pt idx="3">
                  <c:v>10.379854211533644</c:v>
                </c:pt>
                <c:pt idx="4">
                  <c:v>10.371523103678005</c:v>
                </c:pt>
                <c:pt idx="5">
                  <c:v>10.463803818776436</c:v>
                </c:pt>
                <c:pt idx="6">
                  <c:v>10.655350716381395</c:v>
                </c:pt>
                <c:pt idx="7">
                  <c:v>10.943370653280411</c:v>
                </c:pt>
                <c:pt idx="8">
                  <c:v>11.323663713203432</c:v>
                </c:pt>
                <c:pt idx="9">
                  <c:v>11.790684450139629</c:v>
                </c:pt>
                <c:pt idx="10">
                  <c:v>12.33762275221715</c:v>
                </c:pt>
                <c:pt idx="11">
                  <c:v>12.956503146978918</c:v>
                </c:pt>
                <c:pt idx="12">
                  <c:v>13.638301099986768</c:v>
                </c:pt>
                <c:pt idx="13">
                  <c:v>14.373074610881874</c:v>
                </c:pt>
                <c:pt idx="14">
                  <c:v>15.150109187963666</c:v>
                </c:pt>
                <c:pt idx="15">
                  <c:v>15.95807408726308</c:v>
                </c:pt>
                <c:pt idx="16">
                  <c:v>16.78518753782684</c:v>
                </c:pt>
                <c:pt idx="17">
                  <c:v>17.619388543892178</c:v>
                </c:pt>
                <c:pt idx="18">
                  <c:v>18.448512758726981</c:v>
                </c:pt>
                <c:pt idx="19">
                  <c:v>19.260469865536457</c:v>
                </c:pt>
                <c:pt idx="20">
                  <c:v>20.043419878867283</c:v>
                </c:pt>
                <c:pt idx="21">
                  <c:v>20.785945795659945</c:v>
                </c:pt>
                <c:pt idx="22">
                  <c:v>21.477220078376764</c:v>
                </c:pt>
                <c:pt idx="23">
                  <c:v>22.107162542502298</c:v>
                </c:pt>
                <c:pt idx="24">
                  <c:v>22.66658734613846</c:v>
                </c:pt>
                <c:pt idx="25">
                  <c:v>23.147336938246305</c:v>
                </c:pt>
                <c:pt idx="26">
                  <c:v>23.542401012334107</c:v>
                </c:pt>
                <c:pt idx="27">
                  <c:v>23.846018730971927</c:v>
                </c:pt>
                <c:pt idx="28">
                  <c:v>24.053762730519775</c:v>
                </c:pt>
                <c:pt idx="29">
                  <c:v>24.162603681087223</c:v>
                </c:pt>
                <c:pt idx="30">
                  <c:v>24.170954460323994</c:v>
                </c:pt>
                <c:pt idx="31">
                  <c:v>24.078693296890346</c:v>
                </c:pt>
                <c:pt idx="32">
                  <c:v>23.887165546130806</c:v>
                </c:pt>
                <c:pt idx="33">
                  <c:v>23.599164072057903</c:v>
                </c:pt>
                <c:pt idx="34">
                  <c:v>23.218888521716149</c:v>
                </c:pt>
                <c:pt idx="35">
                  <c:v>22.751884085791076</c:v>
                </c:pt>
                <c:pt idx="36">
                  <c:v>22.204960638452654</c:v>
                </c:pt>
                <c:pt idx="37">
                  <c:v>21.586093435546275</c:v>
                </c:pt>
                <c:pt idx="38">
                  <c:v>20.9043068191442</c:v>
                </c:pt>
                <c:pt idx="39">
                  <c:v>20.169542624297041</c:v>
                </c:pt>
                <c:pt idx="40">
                  <c:v>19.392515206855695</c:v>
                </c:pt>
                <c:pt idx="41">
                  <c:v>18.584555206390021</c:v>
                </c:pt>
                <c:pt idx="42">
                  <c:v>17.757444322415328</c:v>
                </c:pt>
                <c:pt idx="43">
                  <c:v>16.923243513271373</c:v>
                </c:pt>
                <c:pt idx="44">
                  <c:v>16.094117122815643</c:v>
                </c:pt>
                <c:pt idx="45">
                  <c:v>15.282155499570255</c:v>
                </c:pt>
                <c:pt idx="46">
                  <c:v>14.499198694846559</c:v>
                </c:pt>
                <c:pt idx="47">
                  <c:v>13.756663810736395</c:v>
                </c:pt>
                <c:pt idx="48">
                  <c:v>13.065378515539775</c:v>
                </c:pt>
                <c:pt idx="49">
                  <c:v>12.435423154354629</c:v>
                </c:pt>
                <c:pt idx="50">
                  <c:v>11.875983757146752</c:v>
                </c:pt>
                <c:pt idx="51">
                  <c:v>11.395218087756943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2107-47F7-A2BF-3CD52861E7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87208"/>
        <c:axId val="1"/>
      </c:lineChart>
      <c:catAx>
        <c:axId val="383287208"/>
        <c:scaling>
          <c:orientation val="minMax"/>
        </c:scaling>
        <c:delete val="0"/>
        <c:axPos val="b"/>
        <c:numFmt formatCode="d\ mmm\ yy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nl-NL"/>
          </a:p>
        </c:txPr>
        <c:crossAx val="1"/>
        <c:crosses val="autoZero"/>
        <c:auto val="0"/>
        <c:lblAlgn val="ctr"/>
        <c:lblOffset val="100"/>
        <c:tickLblSkip val="3"/>
        <c:tickMarkSkip val="1"/>
        <c:noMultiLvlLbl val="0"/>
      </c:catAx>
      <c:valAx>
        <c:axId val="1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nl-NL"/>
          </a:p>
        </c:txPr>
        <c:crossAx val="383287208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43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FFFF99" mc:Ignorable="a14" a14:legacySpreadsheetColorIndex="43"/>
            </a:gs>
          </a:gsLst>
          <a:lin ang="5400000" scaled="1"/>
        </a:gra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0769284608654687"/>
          <c:y val="3.7974683544303799E-2"/>
          <c:w val="0.65384776902887132"/>
          <c:h val="8.8608037919310711E-2"/>
        </c:manualLayout>
      </c:layout>
      <c:overlay val="0"/>
      <c:spPr>
        <a:noFill/>
        <a:ln w="25400">
          <a:noFill/>
        </a:ln>
      </c:spPr>
    </c:legend>
    <c:plotVisOnly val="0"/>
    <c:dispBlanksAs val="gap"/>
    <c:showDLblsOverMax val="0"/>
  </c:chart>
  <c:spPr>
    <a:solidFill>
      <a:srgbClr val="FFFFCC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+mn-lt"/>
          <a:ea typeface="Arial"/>
          <a:cs typeface="Arial"/>
        </a:defRPr>
      </a:pPr>
      <a:endParaRPr lang="nl-NL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3846288677605866E-2"/>
          <c:y val="0.13502165340541519"/>
          <c:w val="0.93589977939648283"/>
          <c:h val="0.60337801365544919"/>
        </c:manualLayout>
      </c:layout>
      <c:barChart>
        <c:barDir val="col"/>
        <c:grouping val="clustered"/>
        <c:varyColors val="0"/>
        <c:ser>
          <c:idx val="2"/>
          <c:order val="0"/>
          <c:tx>
            <c:v>gebruik</c:v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cat>
            <c:numRef>
              <c:f>Dagstroom!$A$6:$A$57</c:f>
              <c:numCache>
                <c:formatCode>d\ mmm\ yy</c:formatCode>
                <c:ptCount val="52"/>
                <c:pt idx="0">
                  <c:v>44020</c:v>
                </c:pt>
                <c:pt idx="1">
                  <c:v>44027</c:v>
                </c:pt>
                <c:pt idx="2">
                  <c:v>44034</c:v>
                </c:pt>
                <c:pt idx="3">
                  <c:v>44041</c:v>
                </c:pt>
                <c:pt idx="4">
                  <c:v>44048</c:v>
                </c:pt>
                <c:pt idx="5">
                  <c:v>44055</c:v>
                </c:pt>
                <c:pt idx="6">
                  <c:v>44062</c:v>
                </c:pt>
                <c:pt idx="7">
                  <c:v>44069</c:v>
                </c:pt>
                <c:pt idx="8">
                  <c:v>44076</c:v>
                </c:pt>
                <c:pt idx="9">
                  <c:v>44083</c:v>
                </c:pt>
                <c:pt idx="10">
                  <c:v>44090</c:v>
                </c:pt>
                <c:pt idx="11">
                  <c:v>44097</c:v>
                </c:pt>
                <c:pt idx="12">
                  <c:v>44104</c:v>
                </c:pt>
                <c:pt idx="13">
                  <c:v>44111</c:v>
                </c:pt>
                <c:pt idx="14">
                  <c:v>44118</c:v>
                </c:pt>
                <c:pt idx="15">
                  <c:v>44125</c:v>
                </c:pt>
                <c:pt idx="16">
                  <c:v>44132</c:v>
                </c:pt>
                <c:pt idx="17">
                  <c:v>44139</c:v>
                </c:pt>
                <c:pt idx="18">
                  <c:v>44146</c:v>
                </c:pt>
                <c:pt idx="19">
                  <c:v>44153</c:v>
                </c:pt>
                <c:pt idx="20">
                  <c:v>44160</c:v>
                </c:pt>
                <c:pt idx="21">
                  <c:v>44167</c:v>
                </c:pt>
                <c:pt idx="22">
                  <c:v>44174</c:v>
                </c:pt>
                <c:pt idx="23">
                  <c:v>44181</c:v>
                </c:pt>
                <c:pt idx="24">
                  <c:v>44188</c:v>
                </c:pt>
                <c:pt idx="25">
                  <c:v>44195</c:v>
                </c:pt>
                <c:pt idx="26">
                  <c:v>44202</c:v>
                </c:pt>
                <c:pt idx="27">
                  <c:v>44209</c:v>
                </c:pt>
                <c:pt idx="28">
                  <c:v>44216</c:v>
                </c:pt>
                <c:pt idx="29">
                  <c:v>44223</c:v>
                </c:pt>
                <c:pt idx="30">
                  <c:v>44230</c:v>
                </c:pt>
                <c:pt idx="31">
                  <c:v>44237</c:v>
                </c:pt>
                <c:pt idx="32">
                  <c:v>44244</c:v>
                </c:pt>
                <c:pt idx="33">
                  <c:v>44251</c:v>
                </c:pt>
                <c:pt idx="34">
                  <c:v>44258</c:v>
                </c:pt>
                <c:pt idx="35">
                  <c:v>44265</c:v>
                </c:pt>
                <c:pt idx="36">
                  <c:v>44272</c:v>
                </c:pt>
                <c:pt idx="37">
                  <c:v>44279</c:v>
                </c:pt>
                <c:pt idx="38">
                  <c:v>44286</c:v>
                </c:pt>
                <c:pt idx="39">
                  <c:v>44293</c:v>
                </c:pt>
                <c:pt idx="40">
                  <c:v>44300</c:v>
                </c:pt>
                <c:pt idx="41">
                  <c:v>44307</c:v>
                </c:pt>
                <c:pt idx="42">
                  <c:v>44314</c:v>
                </c:pt>
                <c:pt idx="43">
                  <c:v>44321</c:v>
                </c:pt>
                <c:pt idx="44">
                  <c:v>44328</c:v>
                </c:pt>
                <c:pt idx="45">
                  <c:v>44335</c:v>
                </c:pt>
                <c:pt idx="46">
                  <c:v>44342</c:v>
                </c:pt>
                <c:pt idx="47">
                  <c:v>44349</c:v>
                </c:pt>
                <c:pt idx="48">
                  <c:v>44356</c:v>
                </c:pt>
                <c:pt idx="49">
                  <c:v>44363</c:v>
                </c:pt>
                <c:pt idx="50">
                  <c:v>44370</c:v>
                </c:pt>
                <c:pt idx="51">
                  <c:v>44377</c:v>
                </c:pt>
              </c:numCache>
            </c:numRef>
          </c:cat>
          <c:val>
            <c:numRef>
              <c:f>Dagstroom!$C$6:$C$57</c:f>
              <c:numCache>
                <c:formatCode>#,##0</c:formatCode>
                <c:ptCount val="52"/>
                <c:pt idx="0">
                  <c:v>11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CB-4A5A-A1CC-24AE974BE5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383287208"/>
        <c:axId val="1"/>
      </c:barChart>
      <c:lineChart>
        <c:grouping val="standard"/>
        <c:varyColors val="0"/>
        <c:ser>
          <c:idx val="0"/>
          <c:order val="1"/>
          <c:tx>
            <c:v>vorig jaar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Dagstroom!$A$6:$A$57</c:f>
              <c:numCache>
                <c:formatCode>d\ mmm\ yy</c:formatCode>
                <c:ptCount val="52"/>
                <c:pt idx="0">
                  <c:v>44020</c:v>
                </c:pt>
                <c:pt idx="1">
                  <c:v>44027</c:v>
                </c:pt>
                <c:pt idx="2">
                  <c:v>44034</c:v>
                </c:pt>
                <c:pt idx="3">
                  <c:v>44041</c:v>
                </c:pt>
                <c:pt idx="4">
                  <c:v>44048</c:v>
                </c:pt>
                <c:pt idx="5">
                  <c:v>44055</c:v>
                </c:pt>
                <c:pt idx="6">
                  <c:v>44062</c:v>
                </c:pt>
                <c:pt idx="7">
                  <c:v>44069</c:v>
                </c:pt>
                <c:pt idx="8">
                  <c:v>44076</c:v>
                </c:pt>
                <c:pt idx="9">
                  <c:v>44083</c:v>
                </c:pt>
                <c:pt idx="10">
                  <c:v>44090</c:v>
                </c:pt>
                <c:pt idx="11">
                  <c:v>44097</c:v>
                </c:pt>
                <c:pt idx="12">
                  <c:v>44104</c:v>
                </c:pt>
                <c:pt idx="13">
                  <c:v>44111</c:v>
                </c:pt>
                <c:pt idx="14">
                  <c:v>44118</c:v>
                </c:pt>
                <c:pt idx="15">
                  <c:v>44125</c:v>
                </c:pt>
                <c:pt idx="16">
                  <c:v>44132</c:v>
                </c:pt>
                <c:pt idx="17">
                  <c:v>44139</c:v>
                </c:pt>
                <c:pt idx="18">
                  <c:v>44146</c:v>
                </c:pt>
                <c:pt idx="19">
                  <c:v>44153</c:v>
                </c:pt>
                <c:pt idx="20">
                  <c:v>44160</c:v>
                </c:pt>
                <c:pt idx="21">
                  <c:v>44167</c:v>
                </c:pt>
                <c:pt idx="22">
                  <c:v>44174</c:v>
                </c:pt>
                <c:pt idx="23">
                  <c:v>44181</c:v>
                </c:pt>
                <c:pt idx="24">
                  <c:v>44188</c:v>
                </c:pt>
                <c:pt idx="25">
                  <c:v>44195</c:v>
                </c:pt>
                <c:pt idx="26">
                  <c:v>44202</c:v>
                </c:pt>
                <c:pt idx="27">
                  <c:v>44209</c:v>
                </c:pt>
                <c:pt idx="28">
                  <c:v>44216</c:v>
                </c:pt>
                <c:pt idx="29">
                  <c:v>44223</c:v>
                </c:pt>
                <c:pt idx="30">
                  <c:v>44230</c:v>
                </c:pt>
                <c:pt idx="31">
                  <c:v>44237</c:v>
                </c:pt>
                <c:pt idx="32">
                  <c:v>44244</c:v>
                </c:pt>
                <c:pt idx="33">
                  <c:v>44251</c:v>
                </c:pt>
                <c:pt idx="34">
                  <c:v>44258</c:v>
                </c:pt>
                <c:pt idx="35">
                  <c:v>44265</c:v>
                </c:pt>
                <c:pt idx="36">
                  <c:v>44272</c:v>
                </c:pt>
                <c:pt idx="37">
                  <c:v>44279</c:v>
                </c:pt>
                <c:pt idx="38">
                  <c:v>44286</c:v>
                </c:pt>
                <c:pt idx="39">
                  <c:v>44293</c:v>
                </c:pt>
                <c:pt idx="40">
                  <c:v>44300</c:v>
                </c:pt>
                <c:pt idx="41">
                  <c:v>44307</c:v>
                </c:pt>
                <c:pt idx="42">
                  <c:v>44314</c:v>
                </c:pt>
                <c:pt idx="43">
                  <c:v>44321</c:v>
                </c:pt>
                <c:pt idx="44">
                  <c:v>44328</c:v>
                </c:pt>
                <c:pt idx="45">
                  <c:v>44335</c:v>
                </c:pt>
                <c:pt idx="46">
                  <c:v>44342</c:v>
                </c:pt>
                <c:pt idx="47">
                  <c:v>44349</c:v>
                </c:pt>
                <c:pt idx="48">
                  <c:v>44356</c:v>
                </c:pt>
                <c:pt idx="49">
                  <c:v>44363</c:v>
                </c:pt>
                <c:pt idx="50">
                  <c:v>44370</c:v>
                </c:pt>
                <c:pt idx="51">
                  <c:v>44377</c:v>
                </c:pt>
              </c:numCache>
            </c:numRef>
          </c:cat>
          <c:val>
            <c:numRef>
              <c:f>Dagstroom!$E$6:$E$57</c:f>
              <c:numCache>
                <c:formatCode>#,##0</c:formatCode>
                <c:ptCount val="52"/>
                <c:pt idx="0">
                  <c:v>3.5478020895517091</c:v>
                </c:pt>
                <c:pt idx="1">
                  <c:v>1.8575784260828621</c:v>
                </c:pt>
                <c:pt idx="2">
                  <c:v>0.70111492161906841</c:v>
                </c:pt>
                <c:pt idx="3">
                  <c:v>9.5275165330137301E-2</c:v>
                </c:pt>
                <c:pt idx="4">
                  <c:v>4.889353263159979E-2</c:v>
                </c:pt>
                <c:pt idx="5">
                  <c:v>0.56264636202945506</c:v>
                </c:pt>
                <c:pt idx="6">
                  <c:v>1.6290420927296685</c:v>
                </c:pt>
                <c:pt idx="7">
                  <c:v>3.2325305068260231</c:v>
                </c:pt>
                <c:pt idx="8">
                  <c:v>5.3497294830955751</c:v>
                </c:pt>
                <c:pt idx="9">
                  <c:v>7.9497659558571687</c:v>
                </c:pt>
                <c:pt idx="10">
                  <c:v>10.994726107050919</c:v>
                </c:pt>
                <c:pt idx="11">
                  <c:v>14.440208226782842</c:v>
                </c:pt>
                <c:pt idx="12">
                  <c:v>18.235970180532632</c:v>
                </c:pt>
                <c:pt idx="13">
                  <c:v>22.326662041625237</c:v>
                </c:pt>
                <c:pt idx="14">
                  <c:v>26.652633205697029</c:v>
                </c:pt>
                <c:pt idx="15">
                  <c:v>31.150802217786573</c:v>
                </c:pt>
                <c:pt idx="16">
                  <c:v>35.755576628202675</c:v>
                </c:pt>
                <c:pt idx="17">
                  <c:v>40.39980946380075</c:v>
                </c:pt>
                <c:pt idx="18">
                  <c:v>45.015778367371787</c:v>
                </c:pt>
                <c:pt idx="19">
                  <c:v>49.536173127296635</c:v>
                </c:pt>
                <c:pt idx="20">
                  <c:v>53.895077197304651</c:v>
                </c:pt>
                <c:pt idx="21">
                  <c:v>58.028928893691763</c:v>
                </c:pt>
                <c:pt idx="22">
                  <c:v>61.877448253960324</c:v>
                </c:pt>
                <c:pt idx="23">
                  <c:v>65.384516041169675</c:v>
                </c:pt>
                <c:pt idx="24">
                  <c:v>68.498992076567262</c:v>
                </c:pt>
                <c:pt idx="25">
                  <c:v>71.175460967318941</c:v>
                </c:pt>
                <c:pt idx="26">
                  <c:v>73.374894355319469</c:v>
                </c:pt>
                <c:pt idx="27">
                  <c:v>75.065220029964735</c:v>
                </c:pt>
                <c:pt idx="28">
                  <c:v>76.221789606222231</c:v>
                </c:pt>
                <c:pt idx="29">
                  <c:v>76.827737948177926</c:v>
                </c:pt>
                <c:pt idx="30">
                  <c:v>76.874229097016467</c:v>
                </c:pt>
                <c:pt idx="31">
                  <c:v>76.360585117263867</c:v>
                </c:pt>
                <c:pt idx="32">
                  <c:v>75.294295982465044</c:v>
                </c:pt>
                <c:pt idx="33">
                  <c:v>73.690910356141245</c:v>
                </c:pt>
                <c:pt idx="34">
                  <c:v>71.573808860660691</c:v>
                </c:pt>
                <c:pt idx="35">
                  <c:v>68.973863140236446</c:v>
                </c:pt>
                <c:pt idx="36">
                  <c:v>65.928985689574816</c:v>
                </c:pt>
                <c:pt idx="37">
                  <c:v>62.48357701263128</c:v>
                </c:pt>
                <c:pt idx="38">
                  <c:v>58.687878172970784</c:v>
                </c:pt>
                <c:pt idx="39">
                  <c:v>54.597238176950796</c:v>
                </c:pt>
                <c:pt idx="40">
                  <c:v>50.271306872621473</c:v>
                </c:pt>
                <c:pt idx="41">
                  <c:v>45.773165133724298</c:v>
                </c:pt>
                <c:pt idx="42">
                  <c:v>41.168405012235105</c:v>
                </c:pt>
                <c:pt idx="43">
                  <c:v>36.524173272954044</c:v>
                </c:pt>
                <c:pt idx="44">
                  <c:v>31.908192257086249</c:v>
                </c:pt>
                <c:pt idx="45">
                  <c:v>27.38777235288585</c:v>
                </c:pt>
                <c:pt idx="46">
                  <c:v>23.028830473273757</c:v>
                </c:pt>
                <c:pt idx="47">
                  <c:v>18.894928853294964</c:v>
                </c:pt>
                <c:pt idx="48">
                  <c:v>15.046348183438043</c:v>
                </c:pt>
                <c:pt idx="49">
                  <c:v>11.539208594651758</c:v>
                </c:pt>
                <c:pt idx="50">
                  <c:v>8.4246513127146958</c:v>
                </c:pt>
                <c:pt idx="51">
                  <c:v>5.74809291518915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3ECB-4A5A-A1CC-24AE974BE54A}"/>
            </c:ext>
          </c:extLst>
        </c:ser>
        <c:ser>
          <c:idx val="1"/>
          <c:order val="2"/>
          <c:tx>
            <c:v>prognose</c:v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numRef>
              <c:f>Dagstroom!$A$6:$A$57</c:f>
              <c:numCache>
                <c:formatCode>d\ mmm\ yy</c:formatCode>
                <c:ptCount val="52"/>
                <c:pt idx="0">
                  <c:v>44020</c:v>
                </c:pt>
                <c:pt idx="1">
                  <c:v>44027</c:v>
                </c:pt>
                <c:pt idx="2">
                  <c:v>44034</c:v>
                </c:pt>
                <c:pt idx="3">
                  <c:v>44041</c:v>
                </c:pt>
                <c:pt idx="4">
                  <c:v>44048</c:v>
                </c:pt>
                <c:pt idx="5">
                  <c:v>44055</c:v>
                </c:pt>
                <c:pt idx="6">
                  <c:v>44062</c:v>
                </c:pt>
                <c:pt idx="7">
                  <c:v>44069</c:v>
                </c:pt>
                <c:pt idx="8">
                  <c:v>44076</c:v>
                </c:pt>
                <c:pt idx="9">
                  <c:v>44083</c:v>
                </c:pt>
                <c:pt idx="10">
                  <c:v>44090</c:v>
                </c:pt>
                <c:pt idx="11">
                  <c:v>44097</c:v>
                </c:pt>
                <c:pt idx="12">
                  <c:v>44104</c:v>
                </c:pt>
                <c:pt idx="13">
                  <c:v>44111</c:v>
                </c:pt>
                <c:pt idx="14">
                  <c:v>44118</c:v>
                </c:pt>
                <c:pt idx="15">
                  <c:v>44125</c:v>
                </c:pt>
                <c:pt idx="16">
                  <c:v>44132</c:v>
                </c:pt>
                <c:pt idx="17">
                  <c:v>44139</c:v>
                </c:pt>
                <c:pt idx="18">
                  <c:v>44146</c:v>
                </c:pt>
                <c:pt idx="19">
                  <c:v>44153</c:v>
                </c:pt>
                <c:pt idx="20">
                  <c:v>44160</c:v>
                </c:pt>
                <c:pt idx="21">
                  <c:v>44167</c:v>
                </c:pt>
                <c:pt idx="22">
                  <c:v>44174</c:v>
                </c:pt>
                <c:pt idx="23">
                  <c:v>44181</c:v>
                </c:pt>
                <c:pt idx="24">
                  <c:v>44188</c:v>
                </c:pt>
                <c:pt idx="25">
                  <c:v>44195</c:v>
                </c:pt>
                <c:pt idx="26">
                  <c:v>44202</c:v>
                </c:pt>
                <c:pt idx="27">
                  <c:v>44209</c:v>
                </c:pt>
                <c:pt idx="28">
                  <c:v>44216</c:v>
                </c:pt>
                <c:pt idx="29">
                  <c:v>44223</c:v>
                </c:pt>
                <c:pt idx="30">
                  <c:v>44230</c:v>
                </c:pt>
                <c:pt idx="31">
                  <c:v>44237</c:v>
                </c:pt>
                <c:pt idx="32">
                  <c:v>44244</c:v>
                </c:pt>
                <c:pt idx="33">
                  <c:v>44251</c:v>
                </c:pt>
                <c:pt idx="34">
                  <c:v>44258</c:v>
                </c:pt>
                <c:pt idx="35">
                  <c:v>44265</c:v>
                </c:pt>
                <c:pt idx="36">
                  <c:v>44272</c:v>
                </c:pt>
                <c:pt idx="37">
                  <c:v>44279</c:v>
                </c:pt>
                <c:pt idx="38">
                  <c:v>44286</c:v>
                </c:pt>
                <c:pt idx="39">
                  <c:v>44293</c:v>
                </c:pt>
                <c:pt idx="40">
                  <c:v>44300</c:v>
                </c:pt>
                <c:pt idx="41">
                  <c:v>44307</c:v>
                </c:pt>
                <c:pt idx="42">
                  <c:v>44314</c:v>
                </c:pt>
                <c:pt idx="43">
                  <c:v>44321</c:v>
                </c:pt>
                <c:pt idx="44">
                  <c:v>44328</c:v>
                </c:pt>
                <c:pt idx="45">
                  <c:v>44335</c:v>
                </c:pt>
                <c:pt idx="46">
                  <c:v>44342</c:v>
                </c:pt>
                <c:pt idx="47">
                  <c:v>44349</c:v>
                </c:pt>
                <c:pt idx="48">
                  <c:v>44356</c:v>
                </c:pt>
                <c:pt idx="49">
                  <c:v>44363</c:v>
                </c:pt>
                <c:pt idx="50">
                  <c:v>44370</c:v>
                </c:pt>
                <c:pt idx="51">
                  <c:v>44377</c:v>
                </c:pt>
              </c:numCache>
            </c:numRef>
          </c:cat>
          <c:val>
            <c:numRef>
              <c:f>Dagstroom!$F$6:$F$57</c:f>
              <c:numCache>
                <c:formatCode>#,##0</c:formatCode>
                <c:ptCount val="52"/>
                <c:pt idx="0">
                  <c:v>11</c:v>
                </c:pt>
                <c:pt idx="1">
                  <c:v>5.7594426552393712</c:v>
                </c:pt>
                <c:pt idx="2">
                  <c:v>2.1738146444308155</c:v>
                </c:pt>
                <c:pt idx="3">
                  <c:v>0.29540171412547317</c:v>
                </c:pt>
                <c:pt idx="4">
                  <c:v>0.15159494396023548</c:v>
                </c:pt>
                <c:pt idx="5">
                  <c:v>1.7444913290262041</c:v>
                </c:pt>
                <c:pt idx="6">
                  <c:v>5.0508632014167985</c:v>
                </c:pt>
                <c:pt idx="7">
                  <c:v>10.022496936851189</c:v>
                </c:pt>
                <c:pt idx="8">
                  <c:v>16.586896007349463</c:v>
                </c:pt>
                <c:pt idx="9">
                  <c:v>24.648338127981226</c:v>
                </c:pt>
                <c:pt idx="10">
                  <c:v>34.089271082435729</c:v>
                </c:pt>
                <c:pt idx="11">
                  <c:v>44.772026873314729</c:v>
                </c:pt>
                <c:pt idx="12">
                  <c:v>56.540829201441078</c:v>
                </c:pt>
                <c:pt idx="13">
                  <c:v>69.224065001018744</c:v>
                </c:pt>
                <c:pt idx="14">
                  <c:v>82.636786907048872</c:v>
                </c:pt>
                <c:pt idx="15">
                  <c:v>96.583410163938922</c:v>
                </c:pt>
                <c:pt idx="16">
                  <c:v>110.86056464889427</c:v>
                </c:pt>
                <c:pt idx="17">
                  <c:v>125.26006042179236</c:v>
                </c:pt>
                <c:pt idx="18">
                  <c:v>139.57192355779307</c:v>
                </c:pt>
                <c:pt idx="19">
                  <c:v>153.58745799406046</c:v>
                </c:pt>
                <c:pt idx="20">
                  <c:v>167.10228874273582</c:v>
                </c:pt>
                <c:pt idx="21">
                  <c:v>179.91934209364695</c:v>
                </c:pt>
                <c:pt idx="22">
                  <c:v>191.8517193498719</c:v>
                </c:pt>
                <c:pt idx="23">
                  <c:v>202.72542219054455</c:v>
                </c:pt>
                <c:pt idx="24">
                  <c:v>212.3818899203165</c:v>
                </c:pt>
                <c:pt idx="25">
                  <c:v>220.68031160651282</c:v>
                </c:pt>
                <c:pt idx="26">
                  <c:v>227.49967938896506</c:v>
                </c:pt>
                <c:pt idx="27">
                  <c:v>232.74055302051747</c:v>
                </c:pt>
                <c:pt idx="28">
                  <c:v>236.32650990810697</c:v>
                </c:pt>
                <c:pt idx="29">
                  <c:v>238.20525950948479</c:v>
                </c:pt>
                <c:pt idx="30">
                  <c:v>238.34940583566515</c:v>
                </c:pt>
                <c:pt idx="31">
                  <c:v>236.75684694013989</c:v>
                </c:pt>
                <c:pt idx="32">
                  <c:v>233.45080556953206</c:v>
                </c:pt>
                <c:pt idx="33">
                  <c:v>228.47949052873435</c:v>
                </c:pt>
                <c:pt idx="34">
                  <c:v>221.91539369851102</c:v>
                </c:pt>
                <c:pt idx="35">
                  <c:v>213.85423295651472</c:v>
                </c:pt>
                <c:pt idx="36">
                  <c:v>204.41355641598363</c:v>
                </c:pt>
                <c:pt idx="37">
                  <c:v>193.73102833529023</c:v>
                </c:pt>
                <c:pt idx="38">
                  <c:v>181.96242169310258</c:v>
                </c:pt>
                <c:pt idx="39">
                  <c:v>169.2793467017618</c:v>
                </c:pt>
                <c:pt idx="40">
                  <c:v>155.86674838130833</c:v>
                </c:pt>
                <c:pt idx="41">
                  <c:v>141.92020968525583</c:v>
                </c:pt>
                <c:pt idx="42">
                  <c:v>127.64309950327794</c:v>
                </c:pt>
                <c:pt idx="43">
                  <c:v>113.24360712952299</c:v>
                </c:pt>
                <c:pt idx="44">
                  <c:v>98.931706439210913</c:v>
                </c:pt>
                <c:pt idx="45">
                  <c:v>84.916094042836392</c:v>
                </c:pt>
                <c:pt idx="46">
                  <c:v>71.401146065061312</c:v>
                </c:pt>
                <c:pt idx="47">
                  <c:v>58.583937925496642</c:v>
                </c:pt>
                <c:pt idx="48">
                  <c:v>46.651370578208287</c:v>
                </c:pt>
                <c:pt idx="49">
                  <c:v>35.77744511594446</c:v>
                </c:pt>
                <c:pt idx="50">
                  <c:v>26.120725480369551</c:v>
                </c:pt>
                <c:pt idx="51">
                  <c:v>17.822026277421269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3ECB-4A5A-A1CC-24AE974BE5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87208"/>
        <c:axId val="1"/>
      </c:lineChart>
      <c:catAx>
        <c:axId val="383287208"/>
        <c:scaling>
          <c:orientation val="minMax"/>
        </c:scaling>
        <c:delete val="0"/>
        <c:axPos val="b"/>
        <c:numFmt formatCode="d\ mmm\ yy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nl-NL"/>
          </a:p>
        </c:txPr>
        <c:crossAx val="1"/>
        <c:crosses val="autoZero"/>
        <c:auto val="0"/>
        <c:lblAlgn val="ctr"/>
        <c:lblOffset val="100"/>
        <c:tickLblSkip val="3"/>
        <c:tickMarkSkip val="1"/>
        <c:noMultiLvlLbl val="0"/>
      </c:catAx>
      <c:valAx>
        <c:axId val="1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nl-NL"/>
          </a:p>
        </c:txPr>
        <c:crossAx val="383287208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43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FFFF99" mc:Ignorable="a14" a14:legacySpreadsheetColorIndex="43"/>
            </a:gs>
          </a:gsLst>
          <a:lin ang="5400000" scaled="1"/>
        </a:gra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0769284608654687"/>
          <c:y val="3.7974683544303799E-2"/>
          <c:w val="0.65384776902887132"/>
          <c:h val="8.8608037919310711E-2"/>
        </c:manualLayout>
      </c:layout>
      <c:overlay val="0"/>
      <c:spPr>
        <a:noFill/>
        <a:ln w="25400">
          <a:noFill/>
        </a:ln>
      </c:spPr>
    </c:legend>
    <c:plotVisOnly val="0"/>
    <c:dispBlanksAs val="gap"/>
    <c:showDLblsOverMax val="0"/>
  </c:chart>
  <c:spPr>
    <a:solidFill>
      <a:srgbClr val="FFFFCC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+mn-lt"/>
          <a:ea typeface="Arial"/>
          <a:cs typeface="Arial"/>
        </a:defRPr>
      </a:pPr>
      <a:endParaRPr lang="nl-NL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3846288677605866E-2"/>
          <c:y val="0.13502165340541519"/>
          <c:w val="0.93589977939648283"/>
          <c:h val="0.60337801365544919"/>
        </c:manualLayout>
      </c:layout>
      <c:barChart>
        <c:barDir val="col"/>
        <c:grouping val="clustered"/>
        <c:varyColors val="0"/>
        <c:ser>
          <c:idx val="2"/>
          <c:order val="0"/>
          <c:tx>
            <c:v>gebruik</c:v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cat>
            <c:numRef>
              <c:f>Nachtstroom!$A$6:$A$57</c:f>
              <c:numCache>
                <c:formatCode>d\ mmm\ yy</c:formatCode>
                <c:ptCount val="52"/>
                <c:pt idx="0">
                  <c:v>44020</c:v>
                </c:pt>
                <c:pt idx="1">
                  <c:v>44027</c:v>
                </c:pt>
                <c:pt idx="2">
                  <c:v>44034</c:v>
                </c:pt>
                <c:pt idx="3">
                  <c:v>44041</c:v>
                </c:pt>
                <c:pt idx="4">
                  <c:v>44048</c:v>
                </c:pt>
                <c:pt idx="5">
                  <c:v>44055</c:v>
                </c:pt>
                <c:pt idx="6">
                  <c:v>44062</c:v>
                </c:pt>
                <c:pt idx="7">
                  <c:v>44069</c:v>
                </c:pt>
                <c:pt idx="8">
                  <c:v>44076</c:v>
                </c:pt>
                <c:pt idx="9">
                  <c:v>44083</c:v>
                </c:pt>
                <c:pt idx="10">
                  <c:v>44090</c:v>
                </c:pt>
                <c:pt idx="11">
                  <c:v>44097</c:v>
                </c:pt>
                <c:pt idx="12">
                  <c:v>44104</c:v>
                </c:pt>
                <c:pt idx="13">
                  <c:v>44111</c:v>
                </c:pt>
                <c:pt idx="14">
                  <c:v>44118</c:v>
                </c:pt>
                <c:pt idx="15">
                  <c:v>44125</c:v>
                </c:pt>
                <c:pt idx="16">
                  <c:v>44132</c:v>
                </c:pt>
                <c:pt idx="17">
                  <c:v>44139</c:v>
                </c:pt>
                <c:pt idx="18">
                  <c:v>44146</c:v>
                </c:pt>
                <c:pt idx="19">
                  <c:v>44153</c:v>
                </c:pt>
                <c:pt idx="20">
                  <c:v>44160</c:v>
                </c:pt>
                <c:pt idx="21">
                  <c:v>44167</c:v>
                </c:pt>
                <c:pt idx="22">
                  <c:v>44174</c:v>
                </c:pt>
                <c:pt idx="23">
                  <c:v>44181</c:v>
                </c:pt>
                <c:pt idx="24">
                  <c:v>44188</c:v>
                </c:pt>
                <c:pt idx="25">
                  <c:v>44195</c:v>
                </c:pt>
                <c:pt idx="26">
                  <c:v>44202</c:v>
                </c:pt>
                <c:pt idx="27">
                  <c:v>44209</c:v>
                </c:pt>
                <c:pt idx="28">
                  <c:v>44216</c:v>
                </c:pt>
                <c:pt idx="29">
                  <c:v>44223</c:v>
                </c:pt>
                <c:pt idx="30">
                  <c:v>44230</c:v>
                </c:pt>
                <c:pt idx="31">
                  <c:v>44237</c:v>
                </c:pt>
                <c:pt idx="32">
                  <c:v>44244</c:v>
                </c:pt>
                <c:pt idx="33">
                  <c:v>44251</c:v>
                </c:pt>
                <c:pt idx="34">
                  <c:v>44258</c:v>
                </c:pt>
                <c:pt idx="35">
                  <c:v>44265</c:v>
                </c:pt>
                <c:pt idx="36">
                  <c:v>44272</c:v>
                </c:pt>
                <c:pt idx="37">
                  <c:v>44279</c:v>
                </c:pt>
                <c:pt idx="38">
                  <c:v>44286</c:v>
                </c:pt>
                <c:pt idx="39">
                  <c:v>44293</c:v>
                </c:pt>
                <c:pt idx="40">
                  <c:v>44300</c:v>
                </c:pt>
                <c:pt idx="41">
                  <c:v>44307</c:v>
                </c:pt>
                <c:pt idx="42">
                  <c:v>44314</c:v>
                </c:pt>
                <c:pt idx="43">
                  <c:v>44321</c:v>
                </c:pt>
                <c:pt idx="44">
                  <c:v>44328</c:v>
                </c:pt>
                <c:pt idx="45">
                  <c:v>44335</c:v>
                </c:pt>
                <c:pt idx="46">
                  <c:v>44342</c:v>
                </c:pt>
                <c:pt idx="47">
                  <c:v>44349</c:v>
                </c:pt>
                <c:pt idx="48">
                  <c:v>44356</c:v>
                </c:pt>
                <c:pt idx="49">
                  <c:v>44363</c:v>
                </c:pt>
                <c:pt idx="50">
                  <c:v>44370</c:v>
                </c:pt>
                <c:pt idx="51">
                  <c:v>44377</c:v>
                </c:pt>
              </c:numCache>
            </c:numRef>
          </c:cat>
          <c:val>
            <c:numRef>
              <c:f>Nachtstroom!$C$6:$C$57</c:f>
              <c:numCache>
                <c:formatCode>#,##0</c:formatCode>
                <c:ptCount val="52"/>
                <c:pt idx="0">
                  <c:v>11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11-48EC-A027-E61FCB4CCB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527274312"/>
        <c:axId val="1"/>
      </c:barChart>
      <c:lineChart>
        <c:grouping val="standard"/>
        <c:varyColors val="0"/>
        <c:ser>
          <c:idx val="0"/>
          <c:order val="1"/>
          <c:tx>
            <c:v>vorig jaar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Nachtstroom!$A$6:$A$57</c:f>
              <c:numCache>
                <c:formatCode>d\ mmm\ yy</c:formatCode>
                <c:ptCount val="52"/>
                <c:pt idx="0">
                  <c:v>44020</c:v>
                </c:pt>
                <c:pt idx="1">
                  <c:v>44027</c:v>
                </c:pt>
                <c:pt idx="2">
                  <c:v>44034</c:v>
                </c:pt>
                <c:pt idx="3">
                  <c:v>44041</c:v>
                </c:pt>
                <c:pt idx="4">
                  <c:v>44048</c:v>
                </c:pt>
                <c:pt idx="5">
                  <c:v>44055</c:v>
                </c:pt>
                <c:pt idx="6">
                  <c:v>44062</c:v>
                </c:pt>
                <c:pt idx="7">
                  <c:v>44069</c:v>
                </c:pt>
                <c:pt idx="8">
                  <c:v>44076</c:v>
                </c:pt>
                <c:pt idx="9">
                  <c:v>44083</c:v>
                </c:pt>
                <c:pt idx="10">
                  <c:v>44090</c:v>
                </c:pt>
                <c:pt idx="11">
                  <c:v>44097</c:v>
                </c:pt>
                <c:pt idx="12">
                  <c:v>44104</c:v>
                </c:pt>
                <c:pt idx="13">
                  <c:v>44111</c:v>
                </c:pt>
                <c:pt idx="14">
                  <c:v>44118</c:v>
                </c:pt>
                <c:pt idx="15">
                  <c:v>44125</c:v>
                </c:pt>
                <c:pt idx="16">
                  <c:v>44132</c:v>
                </c:pt>
                <c:pt idx="17">
                  <c:v>44139</c:v>
                </c:pt>
                <c:pt idx="18">
                  <c:v>44146</c:v>
                </c:pt>
                <c:pt idx="19">
                  <c:v>44153</c:v>
                </c:pt>
                <c:pt idx="20">
                  <c:v>44160</c:v>
                </c:pt>
                <c:pt idx="21">
                  <c:v>44167</c:v>
                </c:pt>
                <c:pt idx="22">
                  <c:v>44174</c:v>
                </c:pt>
                <c:pt idx="23">
                  <c:v>44181</c:v>
                </c:pt>
                <c:pt idx="24">
                  <c:v>44188</c:v>
                </c:pt>
                <c:pt idx="25">
                  <c:v>44195</c:v>
                </c:pt>
                <c:pt idx="26">
                  <c:v>44202</c:v>
                </c:pt>
                <c:pt idx="27">
                  <c:v>44209</c:v>
                </c:pt>
                <c:pt idx="28">
                  <c:v>44216</c:v>
                </c:pt>
                <c:pt idx="29">
                  <c:v>44223</c:v>
                </c:pt>
                <c:pt idx="30">
                  <c:v>44230</c:v>
                </c:pt>
                <c:pt idx="31">
                  <c:v>44237</c:v>
                </c:pt>
                <c:pt idx="32">
                  <c:v>44244</c:v>
                </c:pt>
                <c:pt idx="33">
                  <c:v>44251</c:v>
                </c:pt>
                <c:pt idx="34">
                  <c:v>44258</c:v>
                </c:pt>
                <c:pt idx="35">
                  <c:v>44265</c:v>
                </c:pt>
                <c:pt idx="36">
                  <c:v>44272</c:v>
                </c:pt>
                <c:pt idx="37">
                  <c:v>44279</c:v>
                </c:pt>
                <c:pt idx="38">
                  <c:v>44286</c:v>
                </c:pt>
                <c:pt idx="39">
                  <c:v>44293</c:v>
                </c:pt>
                <c:pt idx="40">
                  <c:v>44300</c:v>
                </c:pt>
                <c:pt idx="41">
                  <c:v>44307</c:v>
                </c:pt>
                <c:pt idx="42">
                  <c:v>44314</c:v>
                </c:pt>
                <c:pt idx="43">
                  <c:v>44321</c:v>
                </c:pt>
                <c:pt idx="44">
                  <c:v>44328</c:v>
                </c:pt>
                <c:pt idx="45">
                  <c:v>44335</c:v>
                </c:pt>
                <c:pt idx="46">
                  <c:v>44342</c:v>
                </c:pt>
                <c:pt idx="47">
                  <c:v>44349</c:v>
                </c:pt>
                <c:pt idx="48">
                  <c:v>44356</c:v>
                </c:pt>
                <c:pt idx="49">
                  <c:v>44363</c:v>
                </c:pt>
                <c:pt idx="50">
                  <c:v>44370</c:v>
                </c:pt>
                <c:pt idx="51">
                  <c:v>44377</c:v>
                </c:pt>
              </c:numCache>
            </c:numRef>
          </c:cat>
          <c:val>
            <c:numRef>
              <c:f>Nachtstroom!$E$6:$E$57</c:f>
              <c:numCache>
                <c:formatCode>#,##0</c:formatCode>
                <c:ptCount val="52"/>
                <c:pt idx="0">
                  <c:v>7.7062177502720175</c:v>
                </c:pt>
                <c:pt idx="1">
                  <c:v>7.8585147935965765</c:v>
                </c:pt>
                <c:pt idx="2">
                  <c:v>8.1766424282219532</c:v>
                </c:pt>
                <c:pt idx="3">
                  <c:v>8.6559617064311016</c:v>
                </c:pt>
                <c:pt idx="4">
                  <c:v>9.2894831786151926</c:v>
                </c:pt>
                <c:pt idx="5">
                  <c:v>10.067968813659606</c:v>
                </c:pt>
                <c:pt idx="6">
                  <c:v>10.980066708219949</c:v>
                </c:pt>
                <c:pt idx="7">
                  <c:v>12.012476620552032</c:v>
                </c:pt>
                <c:pt idx="8">
                  <c:v>13.150143915084231</c:v>
                </c:pt>
                <c:pt idx="9">
                  <c:v>14.376479089598035</c:v>
                </c:pt>
                <c:pt idx="10">
                  <c:v>15.673599683914855</c:v>
                </c:pt>
                <c:pt idx="11">
                  <c:v>17.022591042520251</c:v>
                </c:pt>
                <c:pt idx="12">
                  <c:v>18.403782128686164</c:v>
                </c:pt>
                <c:pt idx="13">
                  <c:v>19.797032368199705</c:v>
                </c:pt>
                <c:pt idx="14">
                  <c:v>21.18202533986365</c:v>
                </c:pt>
                <c:pt idx="15">
                  <c:v>22.538565030244715</c:v>
                </c:pt>
                <c:pt idx="16">
                  <c:v>23.846870332590573</c:v>
                </c:pt>
                <c:pt idx="17">
                  <c:v>25.087863495604577</c:v>
                </c:pt>
                <c:pt idx="18">
                  <c:v>26.243448315828346</c:v>
                </c:pt>
                <c:pt idx="19">
                  <c:v>27.296774017099104</c:v>
                </c:pt>
                <c:pt idx="20">
                  <c:v>28.232480969109268</c:v>
                </c:pt>
                <c:pt idx="21">
                  <c:v>29.036924662059874</c:v>
                </c:pt>
                <c:pt idx="22">
                  <c:v>29.698374671344453</c:v>
                </c:pt>
                <c:pt idx="23">
                  <c:v>30.207185710994274</c:v>
                </c:pt>
                <c:pt idx="24">
                  <c:v>30.555938281557268</c:v>
                </c:pt>
                <c:pt idx="25">
                  <c:v>30.739546861485028</c:v>
                </c:pt>
                <c:pt idx="26">
                  <c:v>30.755334064376687</c:v>
                </c:pt>
                <c:pt idx="27">
                  <c:v>30.603069680716178</c:v>
                </c:pt>
                <c:pt idx="28">
                  <c:v>30.284974034795049</c:v>
                </c:pt>
                <c:pt idx="29">
                  <c:v>29.805685607870011</c:v>
                </c:pt>
                <c:pt idx="30">
                  <c:v>29.172193399675425</c:v>
                </c:pt>
                <c:pt idx="31">
                  <c:v>28.393735014597457</c:v>
                </c:pt>
                <c:pt idx="32">
                  <c:v>27.481661958620592</c:v>
                </c:pt>
                <c:pt idx="33">
                  <c:v>26.449274111290936</c:v>
                </c:pt>
                <c:pt idx="34">
                  <c:v>25.311625786431694</c:v>
                </c:pt>
                <c:pt idx="35">
                  <c:v>24.085306209638592</c:v>
                </c:pt>
                <c:pt idx="36">
                  <c:v>22.788197613648091</c:v>
                </c:pt>
                <c:pt idx="37">
                  <c:v>21.439214479013518</c:v>
                </c:pt>
                <c:pt idx="38">
                  <c:v>20.058027722540725</c:v>
                </c:pt>
                <c:pt idx="39">
                  <c:v>18.664777855306863</c:v>
                </c:pt>
                <c:pt idx="40">
                  <c:v>17.279781293080571</c:v>
                </c:pt>
                <c:pt idx="41">
                  <c:v>15.92323410165408</c:v>
                </c:pt>
                <c:pt idx="42">
                  <c:v>14.614917497156467</c:v>
                </c:pt>
                <c:pt idx="43">
                  <c:v>13.373909395697609</c:v>
                </c:pt>
                <c:pt idx="44">
                  <c:v>12.218306218564154</c:v>
                </c:pt>
                <c:pt idx="45">
                  <c:v>11.164959009604251</c:v>
                </c:pt>
                <c:pt idx="46">
                  <c:v>10.229227712747397</c:v>
                </c:pt>
                <c:pt idx="47">
                  <c:v>9.4247571927927147</c:v>
                </c:pt>
                <c:pt idx="48">
                  <c:v>8.7632782655379984</c:v>
                </c:pt>
                <c:pt idx="49">
                  <c:v>8.2544366386347736</c:v>
                </c:pt>
                <c:pt idx="50">
                  <c:v>7.9056522575594625</c:v>
                </c:pt>
                <c:pt idx="51">
                  <c:v>7.7220111077224098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3E11-48EC-A027-E61FCB4CCB07}"/>
            </c:ext>
          </c:extLst>
        </c:ser>
        <c:ser>
          <c:idx val="1"/>
          <c:order val="2"/>
          <c:tx>
            <c:v>prognose</c:v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numRef>
              <c:f>Nachtstroom!$A$6:$A$57</c:f>
              <c:numCache>
                <c:formatCode>d\ mmm\ yy</c:formatCode>
                <c:ptCount val="52"/>
                <c:pt idx="0">
                  <c:v>44020</c:v>
                </c:pt>
                <c:pt idx="1">
                  <c:v>44027</c:v>
                </c:pt>
                <c:pt idx="2">
                  <c:v>44034</c:v>
                </c:pt>
                <c:pt idx="3">
                  <c:v>44041</c:v>
                </c:pt>
                <c:pt idx="4">
                  <c:v>44048</c:v>
                </c:pt>
                <c:pt idx="5">
                  <c:v>44055</c:v>
                </c:pt>
                <c:pt idx="6">
                  <c:v>44062</c:v>
                </c:pt>
                <c:pt idx="7">
                  <c:v>44069</c:v>
                </c:pt>
                <c:pt idx="8">
                  <c:v>44076</c:v>
                </c:pt>
                <c:pt idx="9">
                  <c:v>44083</c:v>
                </c:pt>
                <c:pt idx="10">
                  <c:v>44090</c:v>
                </c:pt>
                <c:pt idx="11">
                  <c:v>44097</c:v>
                </c:pt>
                <c:pt idx="12">
                  <c:v>44104</c:v>
                </c:pt>
                <c:pt idx="13">
                  <c:v>44111</c:v>
                </c:pt>
                <c:pt idx="14">
                  <c:v>44118</c:v>
                </c:pt>
                <c:pt idx="15">
                  <c:v>44125</c:v>
                </c:pt>
                <c:pt idx="16">
                  <c:v>44132</c:v>
                </c:pt>
                <c:pt idx="17">
                  <c:v>44139</c:v>
                </c:pt>
                <c:pt idx="18">
                  <c:v>44146</c:v>
                </c:pt>
                <c:pt idx="19">
                  <c:v>44153</c:v>
                </c:pt>
                <c:pt idx="20">
                  <c:v>44160</c:v>
                </c:pt>
                <c:pt idx="21">
                  <c:v>44167</c:v>
                </c:pt>
                <c:pt idx="22">
                  <c:v>44174</c:v>
                </c:pt>
                <c:pt idx="23">
                  <c:v>44181</c:v>
                </c:pt>
                <c:pt idx="24">
                  <c:v>44188</c:v>
                </c:pt>
                <c:pt idx="25">
                  <c:v>44195</c:v>
                </c:pt>
                <c:pt idx="26">
                  <c:v>44202</c:v>
                </c:pt>
                <c:pt idx="27">
                  <c:v>44209</c:v>
                </c:pt>
                <c:pt idx="28">
                  <c:v>44216</c:v>
                </c:pt>
                <c:pt idx="29">
                  <c:v>44223</c:v>
                </c:pt>
                <c:pt idx="30">
                  <c:v>44230</c:v>
                </c:pt>
                <c:pt idx="31">
                  <c:v>44237</c:v>
                </c:pt>
                <c:pt idx="32">
                  <c:v>44244</c:v>
                </c:pt>
                <c:pt idx="33">
                  <c:v>44251</c:v>
                </c:pt>
                <c:pt idx="34">
                  <c:v>44258</c:v>
                </c:pt>
                <c:pt idx="35">
                  <c:v>44265</c:v>
                </c:pt>
                <c:pt idx="36">
                  <c:v>44272</c:v>
                </c:pt>
                <c:pt idx="37">
                  <c:v>44279</c:v>
                </c:pt>
                <c:pt idx="38">
                  <c:v>44286</c:v>
                </c:pt>
                <c:pt idx="39">
                  <c:v>44293</c:v>
                </c:pt>
                <c:pt idx="40">
                  <c:v>44300</c:v>
                </c:pt>
                <c:pt idx="41">
                  <c:v>44307</c:v>
                </c:pt>
                <c:pt idx="42">
                  <c:v>44314</c:v>
                </c:pt>
                <c:pt idx="43">
                  <c:v>44321</c:v>
                </c:pt>
                <c:pt idx="44">
                  <c:v>44328</c:v>
                </c:pt>
                <c:pt idx="45">
                  <c:v>44335</c:v>
                </c:pt>
                <c:pt idx="46">
                  <c:v>44342</c:v>
                </c:pt>
                <c:pt idx="47">
                  <c:v>44349</c:v>
                </c:pt>
                <c:pt idx="48">
                  <c:v>44356</c:v>
                </c:pt>
                <c:pt idx="49">
                  <c:v>44363</c:v>
                </c:pt>
                <c:pt idx="50">
                  <c:v>44370</c:v>
                </c:pt>
                <c:pt idx="51">
                  <c:v>44377</c:v>
                </c:pt>
              </c:numCache>
            </c:numRef>
          </c:cat>
          <c:val>
            <c:numRef>
              <c:f>Nachtstroom!$F$6:$F$57</c:f>
              <c:numCache>
                <c:formatCode>#,##0</c:formatCode>
                <c:ptCount val="52"/>
                <c:pt idx="0">
                  <c:v>11</c:v>
                </c:pt>
                <c:pt idx="1">
                  <c:v>11.217391660975451</c:v>
                </c:pt>
                <c:pt idx="2">
                  <c:v>11.671493023573937</c:v>
                </c:pt>
                <c:pt idx="3">
                  <c:v>12.355682366668287</c:v>
                </c:pt>
                <c:pt idx="4">
                  <c:v>13.259982818570132</c:v>
                </c:pt>
                <c:pt idx="5">
                  <c:v>14.37120784010372</c:v>
                </c:pt>
                <c:pt idx="6">
                  <c:v>15.673153511157413</c:v>
                </c:pt>
                <c:pt idx="7">
                  <c:v>17.146834816782608</c:v>
                </c:pt>
                <c:pt idx="8">
                  <c:v>18.770762487320134</c:v>
                </c:pt>
                <c:pt idx="9">
                  <c:v>20.521256355622217</c:v>
                </c:pt>
                <c:pt idx="10">
                  <c:v>22.372790662056964</c:v>
                </c:pt>
                <c:pt idx="11">
                  <c:v>24.298366271977351</c:v>
                </c:pt>
                <c:pt idx="12">
                  <c:v>26.269904377981263</c:v>
                </c:pt>
                <c:pt idx="13">
                  <c:v>28.258655946039148</c:v>
                </c:pt>
                <c:pt idx="14">
                  <c:v>30.235620934832202</c:v>
                </c:pt>
                <c:pt idx="15">
                  <c:v>32.171971175346108</c:v>
                </c:pt>
                <c:pt idx="16">
                  <c:v>34.039470744158116</c:v>
                </c:pt>
                <c:pt idx="17">
                  <c:v>35.810887700637473</c:v>
                </c:pt>
                <c:pt idx="18">
                  <c:v>37.460391183978928</c:v>
                </c:pt>
                <c:pt idx="19">
                  <c:v>38.963928079697887</c:v>
                </c:pt>
                <c:pt idx="20">
                  <c:v>40.299573762918882</c:v>
                </c:pt>
                <c:pt idx="21">
                  <c:v>41.447851804003861</c:v>
                </c:pt>
                <c:pt idx="22">
                  <c:v>42.392017974480098</c:v>
                </c:pt>
                <c:pt idx="23">
                  <c:v>43.118304411941658</c:v>
                </c:pt>
                <c:pt idx="24">
                  <c:v>43.61612038347419</c:v>
                </c:pt>
                <c:pt idx="25">
                  <c:v>43.8782067200735</c:v>
                </c:pt>
                <c:pt idx="26">
                  <c:v>43.900741670088649</c:v>
                </c:pt>
                <c:pt idx="27">
                  <c:v>43.683396628131263</c:v>
                </c:pt>
                <c:pt idx="28">
                  <c:v>43.229340926810224</c:v>
                </c:pt>
                <c:pt idx="29">
                  <c:v>42.545195621418443</c:v>
                </c:pt>
                <c:pt idx="30">
                  <c:v>41.640936941485023</c:v>
                </c:pt>
                <c:pt idx="31">
                  <c:v>40.529750817065512</c:v>
                </c:pt>
                <c:pt idx="32">
                  <c:v>39.227840601072536</c:v>
                </c:pt>
                <c:pt idx="33">
                  <c:v>37.754190791446362</c:v>
                </c:pt>
                <c:pt idx="34">
                  <c:v>36.130290198576411</c:v>
                </c:pt>
                <c:pt idx="35">
                  <c:v>34.379818594753907</c:v>
                </c:pt>
                <c:pt idx="36">
                  <c:v>32.528301414955571</c:v>
                </c:pt>
                <c:pt idx="37">
                  <c:v>30.602737544085645</c:v>
                </c:pt>
                <c:pt idx="38">
                  <c:v>28.631205618367037</c:v>
                </c:pt>
                <c:pt idx="39">
                  <c:v>26.642454581708165</c:v>
                </c:pt>
                <c:pt idx="40">
                  <c:v>24.665484467678951</c:v>
                </c:pt>
                <c:pt idx="41">
                  <c:v>22.72912352003188</c:v>
                </c:pt>
                <c:pt idx="42">
                  <c:v>20.861607818316113</c:v>
                </c:pt>
                <c:pt idx="43">
                  <c:v>19.090169538419914</c:v>
                </c:pt>
                <c:pt idx="44">
                  <c:v>17.440639852080682</c:v>
                </c:pt>
                <c:pt idx="45">
                  <c:v>15.937072255882155</c:v>
                </c:pt>
                <c:pt idx="46">
                  <c:v>14.601391822369608</c:v>
                </c:pt>
                <c:pt idx="47">
                  <c:v>13.453075487914989</c:v>
                </c:pt>
                <c:pt idx="48">
                  <c:v>12.508868039384867</c:v>
                </c:pt>
                <c:pt idx="49">
                  <c:v>11.782537941103138</c:v>
                </c:pt>
                <c:pt idx="50">
                  <c:v>11.28467656264767</c:v>
                </c:pt>
                <c:pt idx="51">
                  <c:v>11.022543735147918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3E11-48EC-A027-E61FCB4CCB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7274312"/>
        <c:axId val="1"/>
      </c:lineChart>
      <c:catAx>
        <c:axId val="527274312"/>
        <c:scaling>
          <c:orientation val="minMax"/>
        </c:scaling>
        <c:delete val="0"/>
        <c:axPos val="b"/>
        <c:numFmt formatCode="d\ mmm\ yy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nl-NL"/>
          </a:p>
        </c:txPr>
        <c:crossAx val="1"/>
        <c:crosses val="autoZero"/>
        <c:auto val="0"/>
        <c:lblAlgn val="ctr"/>
        <c:lblOffset val="100"/>
        <c:tickLblSkip val="3"/>
        <c:tickMarkSkip val="1"/>
        <c:noMultiLvlLbl val="0"/>
      </c:catAx>
      <c:valAx>
        <c:axId val="1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nl-NL"/>
          </a:p>
        </c:txPr>
        <c:crossAx val="527274312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43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FFFF99" mc:Ignorable="a14" a14:legacySpreadsheetColorIndex="43"/>
            </a:gs>
          </a:gsLst>
          <a:lin ang="5400000" scaled="1"/>
        </a:gra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0769284608654687"/>
          <c:y val="3.7974683544303799E-2"/>
          <c:w val="0.65384776902887132"/>
          <c:h val="8.8608037919310711E-2"/>
        </c:manualLayout>
      </c:layout>
      <c:overlay val="0"/>
      <c:spPr>
        <a:noFill/>
        <a:ln w="25400">
          <a:noFill/>
        </a:ln>
      </c:spPr>
    </c:legend>
    <c:plotVisOnly val="0"/>
    <c:dispBlanksAs val="gap"/>
    <c:showDLblsOverMax val="0"/>
  </c:chart>
  <c:spPr>
    <a:solidFill>
      <a:srgbClr val="FFFFCC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+mn-lt"/>
          <a:ea typeface="Arial"/>
          <a:cs typeface="Arial"/>
        </a:defRPr>
      </a:pPr>
      <a:endParaRPr lang="nl-NL"/>
    </a:p>
  </c:txPr>
  <c:printSettings>
    <c:headerFooter alignWithMargins="0"/>
    <c:pageMargins b="1" l="0.75" r="0.75" t="1" header="0.5" footer="0.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Spin" dx="15" fmlaLink="$M$11" max="10" min="1" page="10" val="4"/>
</file>

<file path=xl/ctrlProps/ctrlProp2.xml><?xml version="1.0" encoding="utf-8"?>
<formControlPr xmlns="http://schemas.microsoft.com/office/spreadsheetml/2009/9/main" objectType="Spin" dx="15" fmlaLink="$M$4" max="13" min="1" page="10" val="2"/>
</file>

<file path=xl/ctrlProps/ctrlProp3.xml><?xml version="1.0" encoding="utf-8"?>
<formControlPr xmlns="http://schemas.microsoft.com/office/spreadsheetml/2009/9/main" objectType="Spin" dx="15" fmlaLink="$M$11" max="10" min="1" page="10" val="10"/>
</file>

<file path=xl/ctrlProps/ctrlProp4.xml><?xml version="1.0" encoding="utf-8"?>
<formControlPr xmlns="http://schemas.microsoft.com/office/spreadsheetml/2009/9/main" objectType="Spin" dx="15" fmlaLink="$M$4" max="13" min="1" page="10" val="2"/>
</file>

<file path=xl/ctrlProps/ctrlProp5.xml><?xml version="1.0" encoding="utf-8"?>
<formControlPr xmlns="http://schemas.microsoft.com/office/spreadsheetml/2009/9/main" objectType="Spin" dx="15" fmlaLink="$M$11" max="10" min="1" page="10" val="6"/>
</file>

<file path=xl/ctrlProps/ctrlProp6.xml><?xml version="1.0" encoding="utf-8"?>
<formControlPr xmlns="http://schemas.microsoft.com/office/spreadsheetml/2009/9/main" objectType="Spin" dx="15" fmlaLink="$M$4" max="13" min="1" page="10" val="6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0</xdr:row>
      <xdr:rowOff>0</xdr:rowOff>
    </xdr:from>
    <xdr:to>
      <xdr:col>14</xdr:col>
      <xdr:colOff>171450</xdr:colOff>
      <xdr:row>14</xdr:row>
      <xdr:rowOff>0</xdr:rowOff>
    </xdr:to>
    <xdr:graphicFrame macro="">
      <xdr:nvGraphicFramePr>
        <xdr:cNvPr id="4" name="Grafiek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28575</xdr:colOff>
      <xdr:row>0</xdr:row>
      <xdr:rowOff>19050</xdr:rowOff>
    </xdr:from>
    <xdr:to>
      <xdr:col>11</xdr:col>
      <xdr:colOff>504825</xdr:colOff>
      <xdr:row>14</xdr:row>
      <xdr:rowOff>9525</xdr:rowOff>
    </xdr:to>
    <xdr:graphicFrame macro="">
      <xdr:nvGraphicFramePr>
        <xdr:cNvPr id="2" name="Grafiek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190500</xdr:colOff>
          <xdr:row>10</xdr:row>
          <xdr:rowOff>57150</xdr:rowOff>
        </xdr:from>
        <xdr:to>
          <xdr:col>12</xdr:col>
          <xdr:colOff>476250</xdr:colOff>
          <xdr:row>12</xdr:row>
          <xdr:rowOff>152400</xdr:rowOff>
        </xdr:to>
        <xdr:sp macro="" textlink="">
          <xdr:nvSpPr>
            <xdr:cNvPr id="5121" name="Spinner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2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190500</xdr:colOff>
          <xdr:row>2</xdr:row>
          <xdr:rowOff>57150</xdr:rowOff>
        </xdr:from>
        <xdr:to>
          <xdr:col>12</xdr:col>
          <xdr:colOff>476250</xdr:colOff>
          <xdr:row>4</xdr:row>
          <xdr:rowOff>152400</xdr:rowOff>
        </xdr:to>
        <xdr:sp macro="" textlink="">
          <xdr:nvSpPr>
            <xdr:cNvPr id="5122" name="Spinner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2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28575</xdr:colOff>
      <xdr:row>0</xdr:row>
      <xdr:rowOff>19050</xdr:rowOff>
    </xdr:from>
    <xdr:to>
      <xdr:col>11</xdr:col>
      <xdr:colOff>504825</xdr:colOff>
      <xdr:row>14</xdr:row>
      <xdr:rowOff>9525</xdr:rowOff>
    </xdr:to>
    <xdr:graphicFrame macro="">
      <xdr:nvGraphicFramePr>
        <xdr:cNvPr id="2" name="Grafiek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190500</xdr:colOff>
          <xdr:row>10</xdr:row>
          <xdr:rowOff>57150</xdr:rowOff>
        </xdr:from>
        <xdr:to>
          <xdr:col>12</xdr:col>
          <xdr:colOff>476250</xdr:colOff>
          <xdr:row>12</xdr:row>
          <xdr:rowOff>152400</xdr:rowOff>
        </xdr:to>
        <xdr:sp macro="" textlink="">
          <xdr:nvSpPr>
            <xdr:cNvPr id="3073" name="Spinner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3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190500</xdr:colOff>
          <xdr:row>2</xdr:row>
          <xdr:rowOff>57150</xdr:rowOff>
        </xdr:from>
        <xdr:to>
          <xdr:col>12</xdr:col>
          <xdr:colOff>476250</xdr:colOff>
          <xdr:row>4</xdr:row>
          <xdr:rowOff>152400</xdr:rowOff>
        </xdr:to>
        <xdr:sp macro="" textlink="">
          <xdr:nvSpPr>
            <xdr:cNvPr id="3074" name="Spinner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3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28575</xdr:colOff>
      <xdr:row>0</xdr:row>
      <xdr:rowOff>19050</xdr:rowOff>
    </xdr:from>
    <xdr:to>
      <xdr:col>11</xdr:col>
      <xdr:colOff>504825</xdr:colOff>
      <xdr:row>14</xdr:row>
      <xdr:rowOff>9525</xdr:rowOff>
    </xdr:to>
    <xdr:graphicFrame macro="">
      <xdr:nvGraphicFramePr>
        <xdr:cNvPr id="2" name="Grafiek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180975</xdr:colOff>
          <xdr:row>10</xdr:row>
          <xdr:rowOff>47625</xdr:rowOff>
        </xdr:from>
        <xdr:to>
          <xdr:col>12</xdr:col>
          <xdr:colOff>466725</xdr:colOff>
          <xdr:row>12</xdr:row>
          <xdr:rowOff>142875</xdr:rowOff>
        </xdr:to>
        <xdr:sp macro="" textlink="">
          <xdr:nvSpPr>
            <xdr:cNvPr id="4097" name="Spinner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4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200025</xdr:colOff>
          <xdr:row>2</xdr:row>
          <xdr:rowOff>57150</xdr:rowOff>
        </xdr:from>
        <xdr:to>
          <xdr:col>12</xdr:col>
          <xdr:colOff>485775</xdr:colOff>
          <xdr:row>4</xdr:row>
          <xdr:rowOff>152400</xdr:rowOff>
        </xdr:to>
        <xdr:sp macro="" textlink="">
          <xdr:nvSpPr>
            <xdr:cNvPr id="4098" name="Spinner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4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omments" Target="../comments2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omments" Target="../comments3.xml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6" Type="http://schemas.openxmlformats.org/officeDocument/2006/relationships/comments" Target="../comments4.xml"/><Relationship Id="rId5" Type="http://schemas.openxmlformats.org/officeDocument/2006/relationships/ctrlProp" Target="../ctrlProps/ctrlProp6.xml"/><Relationship Id="rId4" Type="http://schemas.openxmlformats.org/officeDocument/2006/relationships/ctrlProp" Target="../ctrlProps/ctrlProp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A91612-C26F-4A96-9E0C-ADF80B28A870}">
  <dimension ref="A1:L58"/>
  <sheetViews>
    <sheetView showZeros="0" tabSelected="1" zoomScaleNormal="100" workbookViewId="0">
      <pane xSplit="1" ySplit="14" topLeftCell="B15" activePane="bottomRight" state="frozen"/>
      <selection activeCell="A8" sqref="A8"/>
      <selection pane="topRight" activeCell="A8" sqref="A8"/>
      <selection pane="bottomLeft" activeCell="A8" sqref="A8"/>
      <selection pane="bottomRight" activeCell="E2" sqref="E2"/>
    </sheetView>
  </sheetViews>
  <sheetFormatPr defaultColWidth="9.7109375" defaultRowHeight="15" x14ac:dyDescent="0.25"/>
  <cols>
    <col min="1" max="1" width="9.28515625" style="37" bestFit="1" customWidth="1"/>
    <col min="2" max="2" width="11.28515625" style="38" bestFit="1" customWidth="1"/>
    <col min="3" max="3" width="9.7109375" style="38" bestFit="1" customWidth="1"/>
    <col min="4" max="4" width="7.140625" style="39" bestFit="1" customWidth="1"/>
    <col min="5" max="5" width="15" style="40" bestFit="1" customWidth="1"/>
    <col min="6" max="6" width="10.5703125" style="40" bestFit="1" customWidth="1"/>
    <col min="7" max="7" width="2.7109375" style="4" customWidth="1"/>
    <col min="8" max="11" width="9.7109375" style="4" customWidth="1"/>
    <col min="12" max="12" width="7.7109375" style="4" customWidth="1"/>
    <col min="13" max="254" width="9.7109375" style="4"/>
    <col min="255" max="255" width="9.28515625" style="4" bestFit="1" customWidth="1"/>
    <col min="256" max="256" width="11.28515625" style="4" bestFit="1" customWidth="1"/>
    <col min="257" max="257" width="9.7109375" style="4"/>
    <col min="258" max="258" width="7.140625" style="4" bestFit="1" customWidth="1"/>
    <col min="259" max="259" width="15" style="4" bestFit="1" customWidth="1"/>
    <col min="260" max="260" width="10.5703125" style="4" bestFit="1" customWidth="1"/>
    <col min="261" max="265" width="9.7109375" style="4"/>
    <col min="266" max="266" width="7.7109375" style="4" customWidth="1"/>
    <col min="267" max="267" width="9.85546875" style="4" bestFit="1" customWidth="1"/>
    <col min="268" max="510" width="9.7109375" style="4"/>
    <col min="511" max="511" width="9.28515625" style="4" bestFit="1" customWidth="1"/>
    <col min="512" max="512" width="11.28515625" style="4" bestFit="1" customWidth="1"/>
    <col min="513" max="513" width="9.7109375" style="4"/>
    <col min="514" max="514" width="7.140625" style="4" bestFit="1" customWidth="1"/>
    <col min="515" max="515" width="15" style="4" bestFit="1" customWidth="1"/>
    <col min="516" max="516" width="10.5703125" style="4" bestFit="1" customWidth="1"/>
    <col min="517" max="521" width="9.7109375" style="4"/>
    <col min="522" max="522" width="7.7109375" style="4" customWidth="1"/>
    <col min="523" max="523" width="9.85546875" style="4" bestFit="1" customWidth="1"/>
    <col min="524" max="766" width="9.7109375" style="4"/>
    <col min="767" max="767" width="9.28515625" style="4" bestFit="1" customWidth="1"/>
    <col min="768" max="768" width="11.28515625" style="4" bestFit="1" customWidth="1"/>
    <col min="769" max="769" width="9.7109375" style="4"/>
    <col min="770" max="770" width="7.140625" style="4" bestFit="1" customWidth="1"/>
    <col min="771" max="771" width="15" style="4" bestFit="1" customWidth="1"/>
    <col min="772" max="772" width="10.5703125" style="4" bestFit="1" customWidth="1"/>
    <col min="773" max="777" width="9.7109375" style="4"/>
    <col min="778" max="778" width="7.7109375" style="4" customWidth="1"/>
    <col min="779" max="779" width="9.85546875" style="4" bestFit="1" customWidth="1"/>
    <col min="780" max="1022" width="9.7109375" style="4"/>
    <col min="1023" max="1023" width="9.28515625" style="4" bestFit="1" customWidth="1"/>
    <col min="1024" max="1024" width="11.28515625" style="4" bestFit="1" customWidth="1"/>
    <col min="1025" max="1025" width="9.7109375" style="4"/>
    <col min="1026" max="1026" width="7.140625" style="4" bestFit="1" customWidth="1"/>
    <col min="1027" max="1027" width="15" style="4" bestFit="1" customWidth="1"/>
    <col min="1028" max="1028" width="10.5703125" style="4" bestFit="1" customWidth="1"/>
    <col min="1029" max="1033" width="9.7109375" style="4"/>
    <col min="1034" max="1034" width="7.7109375" style="4" customWidth="1"/>
    <col min="1035" max="1035" width="9.85546875" style="4" bestFit="1" customWidth="1"/>
    <col min="1036" max="1278" width="9.7109375" style="4"/>
    <col min="1279" max="1279" width="9.28515625" style="4" bestFit="1" customWidth="1"/>
    <col min="1280" max="1280" width="11.28515625" style="4" bestFit="1" customWidth="1"/>
    <col min="1281" max="1281" width="9.7109375" style="4"/>
    <col min="1282" max="1282" width="7.140625" style="4" bestFit="1" customWidth="1"/>
    <col min="1283" max="1283" width="15" style="4" bestFit="1" customWidth="1"/>
    <col min="1284" max="1284" width="10.5703125" style="4" bestFit="1" customWidth="1"/>
    <col min="1285" max="1289" width="9.7109375" style="4"/>
    <col min="1290" max="1290" width="7.7109375" style="4" customWidth="1"/>
    <col min="1291" max="1291" width="9.85546875" style="4" bestFit="1" customWidth="1"/>
    <col min="1292" max="1534" width="9.7109375" style="4"/>
    <col min="1535" max="1535" width="9.28515625" style="4" bestFit="1" customWidth="1"/>
    <col min="1536" max="1536" width="11.28515625" style="4" bestFit="1" customWidth="1"/>
    <col min="1537" max="1537" width="9.7109375" style="4"/>
    <col min="1538" max="1538" width="7.140625" style="4" bestFit="1" customWidth="1"/>
    <col min="1539" max="1539" width="15" style="4" bestFit="1" customWidth="1"/>
    <col min="1540" max="1540" width="10.5703125" style="4" bestFit="1" customWidth="1"/>
    <col min="1541" max="1545" width="9.7109375" style="4"/>
    <col min="1546" max="1546" width="7.7109375" style="4" customWidth="1"/>
    <col min="1547" max="1547" width="9.85546875" style="4" bestFit="1" customWidth="1"/>
    <col min="1548" max="1790" width="9.7109375" style="4"/>
    <col min="1791" max="1791" width="9.28515625" style="4" bestFit="1" customWidth="1"/>
    <col min="1792" max="1792" width="11.28515625" style="4" bestFit="1" customWidth="1"/>
    <col min="1793" max="1793" width="9.7109375" style="4"/>
    <col min="1794" max="1794" width="7.140625" style="4" bestFit="1" customWidth="1"/>
    <col min="1795" max="1795" width="15" style="4" bestFit="1" customWidth="1"/>
    <col min="1796" max="1796" width="10.5703125" style="4" bestFit="1" customWidth="1"/>
    <col min="1797" max="1801" width="9.7109375" style="4"/>
    <col min="1802" max="1802" width="7.7109375" style="4" customWidth="1"/>
    <col min="1803" max="1803" width="9.85546875" style="4" bestFit="1" customWidth="1"/>
    <col min="1804" max="2046" width="9.7109375" style="4"/>
    <col min="2047" max="2047" width="9.28515625" style="4" bestFit="1" customWidth="1"/>
    <col min="2048" max="2048" width="11.28515625" style="4" bestFit="1" customWidth="1"/>
    <col min="2049" max="2049" width="9.7109375" style="4"/>
    <col min="2050" max="2050" width="7.140625" style="4" bestFit="1" customWidth="1"/>
    <col min="2051" max="2051" width="15" style="4" bestFit="1" customWidth="1"/>
    <col min="2052" max="2052" width="10.5703125" style="4" bestFit="1" customWidth="1"/>
    <col min="2053" max="2057" width="9.7109375" style="4"/>
    <col min="2058" max="2058" width="7.7109375" style="4" customWidth="1"/>
    <col min="2059" max="2059" width="9.85546875" style="4" bestFit="1" customWidth="1"/>
    <col min="2060" max="2302" width="9.7109375" style="4"/>
    <col min="2303" max="2303" width="9.28515625" style="4" bestFit="1" customWidth="1"/>
    <col min="2304" max="2304" width="11.28515625" style="4" bestFit="1" customWidth="1"/>
    <col min="2305" max="2305" width="9.7109375" style="4"/>
    <col min="2306" max="2306" width="7.140625" style="4" bestFit="1" customWidth="1"/>
    <col min="2307" max="2307" width="15" style="4" bestFit="1" customWidth="1"/>
    <col min="2308" max="2308" width="10.5703125" style="4" bestFit="1" customWidth="1"/>
    <col min="2309" max="2313" width="9.7109375" style="4"/>
    <col min="2314" max="2314" width="7.7109375" style="4" customWidth="1"/>
    <col min="2315" max="2315" width="9.85546875" style="4" bestFit="1" customWidth="1"/>
    <col min="2316" max="2558" width="9.7109375" style="4"/>
    <col min="2559" max="2559" width="9.28515625" style="4" bestFit="1" customWidth="1"/>
    <col min="2560" max="2560" width="11.28515625" style="4" bestFit="1" customWidth="1"/>
    <col min="2561" max="2561" width="9.7109375" style="4"/>
    <col min="2562" max="2562" width="7.140625" style="4" bestFit="1" customWidth="1"/>
    <col min="2563" max="2563" width="15" style="4" bestFit="1" customWidth="1"/>
    <col min="2564" max="2564" width="10.5703125" style="4" bestFit="1" customWidth="1"/>
    <col min="2565" max="2569" width="9.7109375" style="4"/>
    <col min="2570" max="2570" width="7.7109375" style="4" customWidth="1"/>
    <col min="2571" max="2571" width="9.85546875" style="4" bestFit="1" customWidth="1"/>
    <col min="2572" max="2814" width="9.7109375" style="4"/>
    <col min="2815" max="2815" width="9.28515625" style="4" bestFit="1" customWidth="1"/>
    <col min="2816" max="2816" width="11.28515625" style="4" bestFit="1" customWidth="1"/>
    <col min="2817" max="2817" width="9.7109375" style="4"/>
    <col min="2818" max="2818" width="7.140625" style="4" bestFit="1" customWidth="1"/>
    <col min="2819" max="2819" width="15" style="4" bestFit="1" customWidth="1"/>
    <col min="2820" max="2820" width="10.5703125" style="4" bestFit="1" customWidth="1"/>
    <col min="2821" max="2825" width="9.7109375" style="4"/>
    <col min="2826" max="2826" width="7.7109375" style="4" customWidth="1"/>
    <col min="2827" max="2827" width="9.85546875" style="4" bestFit="1" customWidth="1"/>
    <col min="2828" max="3070" width="9.7109375" style="4"/>
    <col min="3071" max="3071" width="9.28515625" style="4" bestFit="1" customWidth="1"/>
    <col min="3072" max="3072" width="11.28515625" style="4" bestFit="1" customWidth="1"/>
    <col min="3073" max="3073" width="9.7109375" style="4"/>
    <col min="3074" max="3074" width="7.140625" style="4" bestFit="1" customWidth="1"/>
    <col min="3075" max="3075" width="15" style="4" bestFit="1" customWidth="1"/>
    <col min="3076" max="3076" width="10.5703125" style="4" bestFit="1" customWidth="1"/>
    <col min="3077" max="3081" width="9.7109375" style="4"/>
    <col min="3082" max="3082" width="7.7109375" style="4" customWidth="1"/>
    <col min="3083" max="3083" width="9.85546875" style="4" bestFit="1" customWidth="1"/>
    <col min="3084" max="3326" width="9.7109375" style="4"/>
    <col min="3327" max="3327" width="9.28515625" style="4" bestFit="1" customWidth="1"/>
    <col min="3328" max="3328" width="11.28515625" style="4" bestFit="1" customWidth="1"/>
    <col min="3329" max="3329" width="9.7109375" style="4"/>
    <col min="3330" max="3330" width="7.140625" style="4" bestFit="1" customWidth="1"/>
    <col min="3331" max="3331" width="15" style="4" bestFit="1" customWidth="1"/>
    <col min="3332" max="3332" width="10.5703125" style="4" bestFit="1" customWidth="1"/>
    <col min="3333" max="3337" width="9.7109375" style="4"/>
    <col min="3338" max="3338" width="7.7109375" style="4" customWidth="1"/>
    <col min="3339" max="3339" width="9.85546875" style="4" bestFit="1" customWidth="1"/>
    <col min="3340" max="3582" width="9.7109375" style="4"/>
    <col min="3583" max="3583" width="9.28515625" style="4" bestFit="1" customWidth="1"/>
    <col min="3584" max="3584" width="11.28515625" style="4" bestFit="1" customWidth="1"/>
    <col min="3585" max="3585" width="9.7109375" style="4"/>
    <col min="3586" max="3586" width="7.140625" style="4" bestFit="1" customWidth="1"/>
    <col min="3587" max="3587" width="15" style="4" bestFit="1" customWidth="1"/>
    <col min="3588" max="3588" width="10.5703125" style="4" bestFit="1" customWidth="1"/>
    <col min="3589" max="3593" width="9.7109375" style="4"/>
    <col min="3594" max="3594" width="7.7109375" style="4" customWidth="1"/>
    <col min="3595" max="3595" width="9.85546875" style="4" bestFit="1" customWidth="1"/>
    <col min="3596" max="3838" width="9.7109375" style="4"/>
    <col min="3839" max="3839" width="9.28515625" style="4" bestFit="1" customWidth="1"/>
    <col min="3840" max="3840" width="11.28515625" style="4" bestFit="1" customWidth="1"/>
    <col min="3841" max="3841" width="9.7109375" style="4"/>
    <col min="3842" max="3842" width="7.140625" style="4" bestFit="1" customWidth="1"/>
    <col min="3843" max="3843" width="15" style="4" bestFit="1" customWidth="1"/>
    <col min="3844" max="3844" width="10.5703125" style="4" bestFit="1" customWidth="1"/>
    <col min="3845" max="3849" width="9.7109375" style="4"/>
    <col min="3850" max="3850" width="7.7109375" style="4" customWidth="1"/>
    <col min="3851" max="3851" width="9.85546875" style="4" bestFit="1" customWidth="1"/>
    <col min="3852" max="4094" width="9.7109375" style="4"/>
    <col min="4095" max="4095" width="9.28515625" style="4" bestFit="1" customWidth="1"/>
    <col min="4096" max="4096" width="11.28515625" style="4" bestFit="1" customWidth="1"/>
    <col min="4097" max="4097" width="9.7109375" style="4"/>
    <col min="4098" max="4098" width="7.140625" style="4" bestFit="1" customWidth="1"/>
    <col min="4099" max="4099" width="15" style="4" bestFit="1" customWidth="1"/>
    <col min="4100" max="4100" width="10.5703125" style="4" bestFit="1" customWidth="1"/>
    <col min="4101" max="4105" width="9.7109375" style="4"/>
    <col min="4106" max="4106" width="7.7109375" style="4" customWidth="1"/>
    <col min="4107" max="4107" width="9.85546875" style="4" bestFit="1" customWidth="1"/>
    <col min="4108" max="4350" width="9.7109375" style="4"/>
    <col min="4351" max="4351" width="9.28515625" style="4" bestFit="1" customWidth="1"/>
    <col min="4352" max="4352" width="11.28515625" style="4" bestFit="1" customWidth="1"/>
    <col min="4353" max="4353" width="9.7109375" style="4"/>
    <col min="4354" max="4354" width="7.140625" style="4" bestFit="1" customWidth="1"/>
    <col min="4355" max="4355" width="15" style="4" bestFit="1" customWidth="1"/>
    <col min="4356" max="4356" width="10.5703125" style="4" bestFit="1" customWidth="1"/>
    <col min="4357" max="4361" width="9.7109375" style="4"/>
    <col min="4362" max="4362" width="7.7109375" style="4" customWidth="1"/>
    <col min="4363" max="4363" width="9.85546875" style="4" bestFit="1" customWidth="1"/>
    <col min="4364" max="4606" width="9.7109375" style="4"/>
    <col min="4607" max="4607" width="9.28515625" style="4" bestFit="1" customWidth="1"/>
    <col min="4608" max="4608" width="11.28515625" style="4" bestFit="1" customWidth="1"/>
    <col min="4609" max="4609" width="9.7109375" style="4"/>
    <col min="4610" max="4610" width="7.140625" style="4" bestFit="1" customWidth="1"/>
    <col min="4611" max="4611" width="15" style="4" bestFit="1" customWidth="1"/>
    <col min="4612" max="4612" width="10.5703125" style="4" bestFit="1" customWidth="1"/>
    <col min="4613" max="4617" width="9.7109375" style="4"/>
    <col min="4618" max="4618" width="7.7109375" style="4" customWidth="1"/>
    <col min="4619" max="4619" width="9.85546875" style="4" bestFit="1" customWidth="1"/>
    <col min="4620" max="4862" width="9.7109375" style="4"/>
    <col min="4863" max="4863" width="9.28515625" style="4" bestFit="1" customWidth="1"/>
    <col min="4864" max="4864" width="11.28515625" style="4" bestFit="1" customWidth="1"/>
    <col min="4865" max="4865" width="9.7109375" style="4"/>
    <col min="4866" max="4866" width="7.140625" style="4" bestFit="1" customWidth="1"/>
    <col min="4867" max="4867" width="15" style="4" bestFit="1" customWidth="1"/>
    <col min="4868" max="4868" width="10.5703125" style="4" bestFit="1" customWidth="1"/>
    <col min="4869" max="4873" width="9.7109375" style="4"/>
    <col min="4874" max="4874" width="7.7109375" style="4" customWidth="1"/>
    <col min="4875" max="4875" width="9.85546875" style="4" bestFit="1" customWidth="1"/>
    <col min="4876" max="5118" width="9.7109375" style="4"/>
    <col min="5119" max="5119" width="9.28515625" style="4" bestFit="1" customWidth="1"/>
    <col min="5120" max="5120" width="11.28515625" style="4" bestFit="1" customWidth="1"/>
    <col min="5121" max="5121" width="9.7109375" style="4"/>
    <col min="5122" max="5122" width="7.140625" style="4" bestFit="1" customWidth="1"/>
    <col min="5123" max="5123" width="15" style="4" bestFit="1" customWidth="1"/>
    <col min="5124" max="5124" width="10.5703125" style="4" bestFit="1" customWidth="1"/>
    <col min="5125" max="5129" width="9.7109375" style="4"/>
    <col min="5130" max="5130" width="7.7109375" style="4" customWidth="1"/>
    <col min="5131" max="5131" width="9.85546875" style="4" bestFit="1" customWidth="1"/>
    <col min="5132" max="5374" width="9.7109375" style="4"/>
    <col min="5375" max="5375" width="9.28515625" style="4" bestFit="1" customWidth="1"/>
    <col min="5376" max="5376" width="11.28515625" style="4" bestFit="1" customWidth="1"/>
    <col min="5377" max="5377" width="9.7109375" style="4"/>
    <col min="5378" max="5378" width="7.140625" style="4" bestFit="1" customWidth="1"/>
    <col min="5379" max="5379" width="15" style="4" bestFit="1" customWidth="1"/>
    <col min="5380" max="5380" width="10.5703125" style="4" bestFit="1" customWidth="1"/>
    <col min="5381" max="5385" width="9.7109375" style="4"/>
    <col min="5386" max="5386" width="7.7109375" style="4" customWidth="1"/>
    <col min="5387" max="5387" width="9.85546875" style="4" bestFit="1" customWidth="1"/>
    <col min="5388" max="5630" width="9.7109375" style="4"/>
    <col min="5631" max="5631" width="9.28515625" style="4" bestFit="1" customWidth="1"/>
    <col min="5632" max="5632" width="11.28515625" style="4" bestFit="1" customWidth="1"/>
    <col min="5633" max="5633" width="9.7109375" style="4"/>
    <col min="5634" max="5634" width="7.140625" style="4" bestFit="1" customWidth="1"/>
    <col min="5635" max="5635" width="15" style="4" bestFit="1" customWidth="1"/>
    <col min="5636" max="5636" width="10.5703125" style="4" bestFit="1" customWidth="1"/>
    <col min="5637" max="5641" width="9.7109375" style="4"/>
    <col min="5642" max="5642" width="7.7109375" style="4" customWidth="1"/>
    <col min="5643" max="5643" width="9.85546875" style="4" bestFit="1" customWidth="1"/>
    <col min="5644" max="5886" width="9.7109375" style="4"/>
    <col min="5887" max="5887" width="9.28515625" style="4" bestFit="1" customWidth="1"/>
    <col min="5888" max="5888" width="11.28515625" style="4" bestFit="1" customWidth="1"/>
    <col min="5889" max="5889" width="9.7109375" style="4"/>
    <col min="5890" max="5890" width="7.140625" style="4" bestFit="1" customWidth="1"/>
    <col min="5891" max="5891" width="15" style="4" bestFit="1" customWidth="1"/>
    <col min="5892" max="5892" width="10.5703125" style="4" bestFit="1" customWidth="1"/>
    <col min="5893" max="5897" width="9.7109375" style="4"/>
    <col min="5898" max="5898" width="7.7109375" style="4" customWidth="1"/>
    <col min="5899" max="5899" width="9.85546875" style="4" bestFit="1" customWidth="1"/>
    <col min="5900" max="6142" width="9.7109375" style="4"/>
    <col min="6143" max="6143" width="9.28515625" style="4" bestFit="1" customWidth="1"/>
    <col min="6144" max="6144" width="11.28515625" style="4" bestFit="1" customWidth="1"/>
    <col min="6145" max="6145" width="9.7109375" style="4"/>
    <col min="6146" max="6146" width="7.140625" style="4" bestFit="1" customWidth="1"/>
    <col min="6147" max="6147" width="15" style="4" bestFit="1" customWidth="1"/>
    <col min="6148" max="6148" width="10.5703125" style="4" bestFit="1" customWidth="1"/>
    <col min="6149" max="6153" width="9.7109375" style="4"/>
    <col min="6154" max="6154" width="7.7109375" style="4" customWidth="1"/>
    <col min="6155" max="6155" width="9.85546875" style="4" bestFit="1" customWidth="1"/>
    <col min="6156" max="6398" width="9.7109375" style="4"/>
    <col min="6399" max="6399" width="9.28515625" style="4" bestFit="1" customWidth="1"/>
    <col min="6400" max="6400" width="11.28515625" style="4" bestFit="1" customWidth="1"/>
    <col min="6401" max="6401" width="9.7109375" style="4"/>
    <col min="6402" max="6402" width="7.140625" style="4" bestFit="1" customWidth="1"/>
    <col min="6403" max="6403" width="15" style="4" bestFit="1" customWidth="1"/>
    <col min="6404" max="6404" width="10.5703125" style="4" bestFit="1" customWidth="1"/>
    <col min="6405" max="6409" width="9.7109375" style="4"/>
    <col min="6410" max="6410" width="7.7109375" style="4" customWidth="1"/>
    <col min="6411" max="6411" width="9.85546875" style="4" bestFit="1" customWidth="1"/>
    <col min="6412" max="6654" width="9.7109375" style="4"/>
    <col min="6655" max="6655" width="9.28515625" style="4" bestFit="1" customWidth="1"/>
    <col min="6656" max="6656" width="11.28515625" style="4" bestFit="1" customWidth="1"/>
    <col min="6657" max="6657" width="9.7109375" style="4"/>
    <col min="6658" max="6658" width="7.140625" style="4" bestFit="1" customWidth="1"/>
    <col min="6659" max="6659" width="15" style="4" bestFit="1" customWidth="1"/>
    <col min="6660" max="6660" width="10.5703125" style="4" bestFit="1" customWidth="1"/>
    <col min="6661" max="6665" width="9.7109375" style="4"/>
    <col min="6666" max="6666" width="7.7109375" style="4" customWidth="1"/>
    <col min="6667" max="6667" width="9.85546875" style="4" bestFit="1" customWidth="1"/>
    <col min="6668" max="6910" width="9.7109375" style="4"/>
    <col min="6911" max="6911" width="9.28515625" style="4" bestFit="1" customWidth="1"/>
    <col min="6912" max="6912" width="11.28515625" style="4" bestFit="1" customWidth="1"/>
    <col min="6913" max="6913" width="9.7109375" style="4"/>
    <col min="6914" max="6914" width="7.140625" style="4" bestFit="1" customWidth="1"/>
    <col min="6915" max="6915" width="15" style="4" bestFit="1" customWidth="1"/>
    <col min="6916" max="6916" width="10.5703125" style="4" bestFit="1" customWidth="1"/>
    <col min="6917" max="6921" width="9.7109375" style="4"/>
    <col min="6922" max="6922" width="7.7109375" style="4" customWidth="1"/>
    <col min="6923" max="6923" width="9.85546875" style="4" bestFit="1" customWidth="1"/>
    <col min="6924" max="7166" width="9.7109375" style="4"/>
    <col min="7167" max="7167" width="9.28515625" style="4" bestFit="1" customWidth="1"/>
    <col min="7168" max="7168" width="11.28515625" style="4" bestFit="1" customWidth="1"/>
    <col min="7169" max="7169" width="9.7109375" style="4"/>
    <col min="7170" max="7170" width="7.140625" style="4" bestFit="1" customWidth="1"/>
    <col min="7171" max="7171" width="15" style="4" bestFit="1" customWidth="1"/>
    <col min="7172" max="7172" width="10.5703125" style="4" bestFit="1" customWidth="1"/>
    <col min="7173" max="7177" width="9.7109375" style="4"/>
    <col min="7178" max="7178" width="7.7109375" style="4" customWidth="1"/>
    <col min="7179" max="7179" width="9.85546875" style="4" bestFit="1" customWidth="1"/>
    <col min="7180" max="7422" width="9.7109375" style="4"/>
    <col min="7423" max="7423" width="9.28515625" style="4" bestFit="1" customWidth="1"/>
    <col min="7424" max="7424" width="11.28515625" style="4" bestFit="1" customWidth="1"/>
    <col min="7425" max="7425" width="9.7109375" style="4"/>
    <col min="7426" max="7426" width="7.140625" style="4" bestFit="1" customWidth="1"/>
    <col min="7427" max="7427" width="15" style="4" bestFit="1" customWidth="1"/>
    <col min="7428" max="7428" width="10.5703125" style="4" bestFit="1" customWidth="1"/>
    <col min="7429" max="7433" width="9.7109375" style="4"/>
    <col min="7434" max="7434" width="7.7109375" style="4" customWidth="1"/>
    <col min="7435" max="7435" width="9.85546875" style="4" bestFit="1" customWidth="1"/>
    <col min="7436" max="7678" width="9.7109375" style="4"/>
    <col min="7679" max="7679" width="9.28515625" style="4" bestFit="1" customWidth="1"/>
    <col min="7680" max="7680" width="11.28515625" style="4" bestFit="1" customWidth="1"/>
    <col min="7681" max="7681" width="9.7109375" style="4"/>
    <col min="7682" max="7682" width="7.140625" style="4" bestFit="1" customWidth="1"/>
    <col min="7683" max="7683" width="15" style="4" bestFit="1" customWidth="1"/>
    <col min="7684" max="7684" width="10.5703125" style="4" bestFit="1" customWidth="1"/>
    <col min="7685" max="7689" width="9.7109375" style="4"/>
    <col min="7690" max="7690" width="7.7109375" style="4" customWidth="1"/>
    <col min="7691" max="7691" width="9.85546875" style="4" bestFit="1" customWidth="1"/>
    <col min="7692" max="7934" width="9.7109375" style="4"/>
    <col min="7935" max="7935" width="9.28515625" style="4" bestFit="1" customWidth="1"/>
    <col min="7936" max="7936" width="11.28515625" style="4" bestFit="1" customWidth="1"/>
    <col min="7937" max="7937" width="9.7109375" style="4"/>
    <col min="7938" max="7938" width="7.140625" style="4" bestFit="1" customWidth="1"/>
    <col min="7939" max="7939" width="15" style="4" bestFit="1" customWidth="1"/>
    <col min="7940" max="7940" width="10.5703125" style="4" bestFit="1" customWidth="1"/>
    <col min="7941" max="7945" width="9.7109375" style="4"/>
    <col min="7946" max="7946" width="7.7109375" style="4" customWidth="1"/>
    <col min="7947" max="7947" width="9.85546875" style="4" bestFit="1" customWidth="1"/>
    <col min="7948" max="8190" width="9.7109375" style="4"/>
    <col min="8191" max="8191" width="9.28515625" style="4" bestFit="1" customWidth="1"/>
    <col min="8192" max="8192" width="11.28515625" style="4" bestFit="1" customWidth="1"/>
    <col min="8193" max="8193" width="9.7109375" style="4"/>
    <col min="8194" max="8194" width="7.140625" style="4" bestFit="1" customWidth="1"/>
    <col min="8195" max="8195" width="15" style="4" bestFit="1" customWidth="1"/>
    <col min="8196" max="8196" width="10.5703125" style="4" bestFit="1" customWidth="1"/>
    <col min="8197" max="8201" width="9.7109375" style="4"/>
    <col min="8202" max="8202" width="7.7109375" style="4" customWidth="1"/>
    <col min="8203" max="8203" width="9.85546875" style="4" bestFit="1" customWidth="1"/>
    <col min="8204" max="8446" width="9.7109375" style="4"/>
    <col min="8447" max="8447" width="9.28515625" style="4" bestFit="1" customWidth="1"/>
    <col min="8448" max="8448" width="11.28515625" style="4" bestFit="1" customWidth="1"/>
    <col min="8449" max="8449" width="9.7109375" style="4"/>
    <col min="8450" max="8450" width="7.140625" style="4" bestFit="1" customWidth="1"/>
    <col min="8451" max="8451" width="15" style="4" bestFit="1" customWidth="1"/>
    <col min="8452" max="8452" width="10.5703125" style="4" bestFit="1" customWidth="1"/>
    <col min="8453" max="8457" width="9.7109375" style="4"/>
    <col min="8458" max="8458" width="7.7109375" style="4" customWidth="1"/>
    <col min="8459" max="8459" width="9.85546875" style="4" bestFit="1" customWidth="1"/>
    <col min="8460" max="8702" width="9.7109375" style="4"/>
    <col min="8703" max="8703" width="9.28515625" style="4" bestFit="1" customWidth="1"/>
    <col min="8704" max="8704" width="11.28515625" style="4" bestFit="1" customWidth="1"/>
    <col min="8705" max="8705" width="9.7109375" style="4"/>
    <col min="8706" max="8706" width="7.140625" style="4" bestFit="1" customWidth="1"/>
    <col min="8707" max="8707" width="15" style="4" bestFit="1" customWidth="1"/>
    <col min="8708" max="8708" width="10.5703125" style="4" bestFit="1" customWidth="1"/>
    <col min="8709" max="8713" width="9.7109375" style="4"/>
    <col min="8714" max="8714" width="7.7109375" style="4" customWidth="1"/>
    <col min="8715" max="8715" width="9.85546875" style="4" bestFit="1" customWidth="1"/>
    <col min="8716" max="8958" width="9.7109375" style="4"/>
    <col min="8959" max="8959" width="9.28515625" style="4" bestFit="1" customWidth="1"/>
    <col min="8960" max="8960" width="11.28515625" style="4" bestFit="1" customWidth="1"/>
    <col min="8961" max="8961" width="9.7109375" style="4"/>
    <col min="8962" max="8962" width="7.140625" style="4" bestFit="1" customWidth="1"/>
    <col min="8963" max="8963" width="15" style="4" bestFit="1" customWidth="1"/>
    <col min="8964" max="8964" width="10.5703125" style="4" bestFit="1" customWidth="1"/>
    <col min="8965" max="8969" width="9.7109375" style="4"/>
    <col min="8970" max="8970" width="7.7109375" style="4" customWidth="1"/>
    <col min="8971" max="8971" width="9.85546875" style="4" bestFit="1" customWidth="1"/>
    <col min="8972" max="9214" width="9.7109375" style="4"/>
    <col min="9215" max="9215" width="9.28515625" style="4" bestFit="1" customWidth="1"/>
    <col min="9216" max="9216" width="11.28515625" style="4" bestFit="1" customWidth="1"/>
    <col min="9217" max="9217" width="9.7109375" style="4"/>
    <col min="9218" max="9218" width="7.140625" style="4" bestFit="1" customWidth="1"/>
    <col min="9219" max="9219" width="15" style="4" bestFit="1" customWidth="1"/>
    <col min="9220" max="9220" width="10.5703125" style="4" bestFit="1" customWidth="1"/>
    <col min="9221" max="9225" width="9.7109375" style="4"/>
    <col min="9226" max="9226" width="7.7109375" style="4" customWidth="1"/>
    <col min="9227" max="9227" width="9.85546875" style="4" bestFit="1" customWidth="1"/>
    <col min="9228" max="9470" width="9.7109375" style="4"/>
    <col min="9471" max="9471" width="9.28515625" style="4" bestFit="1" customWidth="1"/>
    <col min="9472" max="9472" width="11.28515625" style="4" bestFit="1" customWidth="1"/>
    <col min="9473" max="9473" width="9.7109375" style="4"/>
    <col min="9474" max="9474" width="7.140625" style="4" bestFit="1" customWidth="1"/>
    <col min="9475" max="9475" width="15" style="4" bestFit="1" customWidth="1"/>
    <col min="9476" max="9476" width="10.5703125" style="4" bestFit="1" customWidth="1"/>
    <col min="9477" max="9481" width="9.7109375" style="4"/>
    <col min="9482" max="9482" width="7.7109375" style="4" customWidth="1"/>
    <col min="9483" max="9483" width="9.85546875" style="4" bestFit="1" customWidth="1"/>
    <col min="9484" max="9726" width="9.7109375" style="4"/>
    <col min="9727" max="9727" width="9.28515625" style="4" bestFit="1" customWidth="1"/>
    <col min="9728" max="9728" width="11.28515625" style="4" bestFit="1" customWidth="1"/>
    <col min="9729" max="9729" width="9.7109375" style="4"/>
    <col min="9730" max="9730" width="7.140625" style="4" bestFit="1" customWidth="1"/>
    <col min="9731" max="9731" width="15" style="4" bestFit="1" customWidth="1"/>
    <col min="9732" max="9732" width="10.5703125" style="4" bestFit="1" customWidth="1"/>
    <col min="9733" max="9737" width="9.7109375" style="4"/>
    <col min="9738" max="9738" width="7.7109375" style="4" customWidth="1"/>
    <col min="9739" max="9739" width="9.85546875" style="4" bestFit="1" customWidth="1"/>
    <col min="9740" max="9982" width="9.7109375" style="4"/>
    <col min="9983" max="9983" width="9.28515625" style="4" bestFit="1" customWidth="1"/>
    <col min="9984" max="9984" width="11.28515625" style="4" bestFit="1" customWidth="1"/>
    <col min="9985" max="9985" width="9.7109375" style="4"/>
    <col min="9986" max="9986" width="7.140625" style="4" bestFit="1" customWidth="1"/>
    <col min="9987" max="9987" width="15" style="4" bestFit="1" customWidth="1"/>
    <col min="9988" max="9988" width="10.5703125" style="4" bestFit="1" customWidth="1"/>
    <col min="9989" max="9993" width="9.7109375" style="4"/>
    <col min="9994" max="9994" width="7.7109375" style="4" customWidth="1"/>
    <col min="9995" max="9995" width="9.85546875" style="4" bestFit="1" customWidth="1"/>
    <col min="9996" max="10238" width="9.7109375" style="4"/>
    <col min="10239" max="10239" width="9.28515625" style="4" bestFit="1" customWidth="1"/>
    <col min="10240" max="10240" width="11.28515625" style="4" bestFit="1" customWidth="1"/>
    <col min="10241" max="10241" width="9.7109375" style="4"/>
    <col min="10242" max="10242" width="7.140625" style="4" bestFit="1" customWidth="1"/>
    <col min="10243" max="10243" width="15" style="4" bestFit="1" customWidth="1"/>
    <col min="10244" max="10244" width="10.5703125" style="4" bestFit="1" customWidth="1"/>
    <col min="10245" max="10249" width="9.7109375" style="4"/>
    <col min="10250" max="10250" width="7.7109375" style="4" customWidth="1"/>
    <col min="10251" max="10251" width="9.85546875" style="4" bestFit="1" customWidth="1"/>
    <col min="10252" max="10494" width="9.7109375" style="4"/>
    <col min="10495" max="10495" width="9.28515625" style="4" bestFit="1" customWidth="1"/>
    <col min="10496" max="10496" width="11.28515625" style="4" bestFit="1" customWidth="1"/>
    <col min="10497" max="10497" width="9.7109375" style="4"/>
    <col min="10498" max="10498" width="7.140625" style="4" bestFit="1" customWidth="1"/>
    <col min="10499" max="10499" width="15" style="4" bestFit="1" customWidth="1"/>
    <col min="10500" max="10500" width="10.5703125" style="4" bestFit="1" customWidth="1"/>
    <col min="10501" max="10505" width="9.7109375" style="4"/>
    <col min="10506" max="10506" width="7.7109375" style="4" customWidth="1"/>
    <col min="10507" max="10507" width="9.85546875" style="4" bestFit="1" customWidth="1"/>
    <col min="10508" max="10750" width="9.7109375" style="4"/>
    <col min="10751" max="10751" width="9.28515625" style="4" bestFit="1" customWidth="1"/>
    <col min="10752" max="10752" width="11.28515625" style="4" bestFit="1" customWidth="1"/>
    <col min="10753" max="10753" width="9.7109375" style="4"/>
    <col min="10754" max="10754" width="7.140625" style="4" bestFit="1" customWidth="1"/>
    <col min="10755" max="10755" width="15" style="4" bestFit="1" customWidth="1"/>
    <col min="10756" max="10756" width="10.5703125" style="4" bestFit="1" customWidth="1"/>
    <col min="10757" max="10761" width="9.7109375" style="4"/>
    <col min="10762" max="10762" width="7.7109375" style="4" customWidth="1"/>
    <col min="10763" max="10763" width="9.85546875" style="4" bestFit="1" customWidth="1"/>
    <col min="10764" max="11006" width="9.7109375" style="4"/>
    <col min="11007" max="11007" width="9.28515625" style="4" bestFit="1" customWidth="1"/>
    <col min="11008" max="11008" width="11.28515625" style="4" bestFit="1" customWidth="1"/>
    <col min="11009" max="11009" width="9.7109375" style="4"/>
    <col min="11010" max="11010" width="7.140625" style="4" bestFit="1" customWidth="1"/>
    <col min="11011" max="11011" width="15" style="4" bestFit="1" customWidth="1"/>
    <col min="11012" max="11012" width="10.5703125" style="4" bestFit="1" customWidth="1"/>
    <col min="11013" max="11017" width="9.7109375" style="4"/>
    <col min="11018" max="11018" width="7.7109375" style="4" customWidth="1"/>
    <col min="11019" max="11019" width="9.85546875" style="4" bestFit="1" customWidth="1"/>
    <col min="11020" max="11262" width="9.7109375" style="4"/>
    <col min="11263" max="11263" width="9.28515625" style="4" bestFit="1" customWidth="1"/>
    <col min="11264" max="11264" width="11.28515625" style="4" bestFit="1" customWidth="1"/>
    <col min="11265" max="11265" width="9.7109375" style="4"/>
    <col min="11266" max="11266" width="7.140625" style="4" bestFit="1" customWidth="1"/>
    <col min="11267" max="11267" width="15" style="4" bestFit="1" customWidth="1"/>
    <col min="11268" max="11268" width="10.5703125" style="4" bestFit="1" customWidth="1"/>
    <col min="11269" max="11273" width="9.7109375" style="4"/>
    <col min="11274" max="11274" width="7.7109375" style="4" customWidth="1"/>
    <col min="11275" max="11275" width="9.85546875" style="4" bestFit="1" customWidth="1"/>
    <col min="11276" max="11518" width="9.7109375" style="4"/>
    <col min="11519" max="11519" width="9.28515625" style="4" bestFit="1" customWidth="1"/>
    <col min="11520" max="11520" width="11.28515625" style="4" bestFit="1" customWidth="1"/>
    <col min="11521" max="11521" width="9.7109375" style="4"/>
    <col min="11522" max="11522" width="7.140625" style="4" bestFit="1" customWidth="1"/>
    <col min="11523" max="11523" width="15" style="4" bestFit="1" customWidth="1"/>
    <col min="11524" max="11524" width="10.5703125" style="4" bestFit="1" customWidth="1"/>
    <col min="11525" max="11529" width="9.7109375" style="4"/>
    <col min="11530" max="11530" width="7.7109375" style="4" customWidth="1"/>
    <col min="11531" max="11531" width="9.85546875" style="4" bestFit="1" customWidth="1"/>
    <col min="11532" max="11774" width="9.7109375" style="4"/>
    <col min="11775" max="11775" width="9.28515625" style="4" bestFit="1" customWidth="1"/>
    <col min="11776" max="11776" width="11.28515625" style="4" bestFit="1" customWidth="1"/>
    <col min="11777" max="11777" width="9.7109375" style="4"/>
    <col min="11778" max="11778" width="7.140625" style="4" bestFit="1" customWidth="1"/>
    <col min="11779" max="11779" width="15" style="4" bestFit="1" customWidth="1"/>
    <col min="11780" max="11780" width="10.5703125" style="4" bestFit="1" customWidth="1"/>
    <col min="11781" max="11785" width="9.7109375" style="4"/>
    <col min="11786" max="11786" width="7.7109375" style="4" customWidth="1"/>
    <col min="11787" max="11787" width="9.85546875" style="4" bestFit="1" customWidth="1"/>
    <col min="11788" max="12030" width="9.7109375" style="4"/>
    <col min="12031" max="12031" width="9.28515625" style="4" bestFit="1" customWidth="1"/>
    <col min="12032" max="12032" width="11.28515625" style="4" bestFit="1" customWidth="1"/>
    <col min="12033" max="12033" width="9.7109375" style="4"/>
    <col min="12034" max="12034" width="7.140625" style="4" bestFit="1" customWidth="1"/>
    <col min="12035" max="12035" width="15" style="4" bestFit="1" customWidth="1"/>
    <col min="12036" max="12036" width="10.5703125" style="4" bestFit="1" customWidth="1"/>
    <col min="12037" max="12041" width="9.7109375" style="4"/>
    <col min="12042" max="12042" width="7.7109375" style="4" customWidth="1"/>
    <col min="12043" max="12043" width="9.85546875" style="4" bestFit="1" customWidth="1"/>
    <col min="12044" max="12286" width="9.7109375" style="4"/>
    <col min="12287" max="12287" width="9.28515625" style="4" bestFit="1" customWidth="1"/>
    <col min="12288" max="12288" width="11.28515625" style="4" bestFit="1" customWidth="1"/>
    <col min="12289" max="12289" width="9.7109375" style="4"/>
    <col min="12290" max="12290" width="7.140625" style="4" bestFit="1" customWidth="1"/>
    <col min="12291" max="12291" width="15" style="4" bestFit="1" customWidth="1"/>
    <col min="12292" max="12292" width="10.5703125" style="4" bestFit="1" customWidth="1"/>
    <col min="12293" max="12297" width="9.7109375" style="4"/>
    <col min="12298" max="12298" width="7.7109375" style="4" customWidth="1"/>
    <col min="12299" max="12299" width="9.85546875" style="4" bestFit="1" customWidth="1"/>
    <col min="12300" max="12542" width="9.7109375" style="4"/>
    <col min="12543" max="12543" width="9.28515625" style="4" bestFit="1" customWidth="1"/>
    <col min="12544" max="12544" width="11.28515625" style="4" bestFit="1" customWidth="1"/>
    <col min="12545" max="12545" width="9.7109375" style="4"/>
    <col min="12546" max="12546" width="7.140625" style="4" bestFit="1" customWidth="1"/>
    <col min="12547" max="12547" width="15" style="4" bestFit="1" customWidth="1"/>
    <col min="12548" max="12548" width="10.5703125" style="4" bestFit="1" customWidth="1"/>
    <col min="12549" max="12553" width="9.7109375" style="4"/>
    <col min="12554" max="12554" width="7.7109375" style="4" customWidth="1"/>
    <col min="12555" max="12555" width="9.85546875" style="4" bestFit="1" customWidth="1"/>
    <col min="12556" max="12798" width="9.7109375" style="4"/>
    <col min="12799" max="12799" width="9.28515625" style="4" bestFit="1" customWidth="1"/>
    <col min="12800" max="12800" width="11.28515625" style="4" bestFit="1" customWidth="1"/>
    <col min="12801" max="12801" width="9.7109375" style="4"/>
    <col min="12802" max="12802" width="7.140625" style="4" bestFit="1" customWidth="1"/>
    <col min="12803" max="12803" width="15" style="4" bestFit="1" customWidth="1"/>
    <col min="12804" max="12804" width="10.5703125" style="4" bestFit="1" customWidth="1"/>
    <col min="12805" max="12809" width="9.7109375" style="4"/>
    <col min="12810" max="12810" width="7.7109375" style="4" customWidth="1"/>
    <col min="12811" max="12811" width="9.85546875" style="4" bestFit="1" customWidth="1"/>
    <col min="12812" max="13054" width="9.7109375" style="4"/>
    <col min="13055" max="13055" width="9.28515625" style="4" bestFit="1" customWidth="1"/>
    <col min="13056" max="13056" width="11.28515625" style="4" bestFit="1" customWidth="1"/>
    <col min="13057" max="13057" width="9.7109375" style="4"/>
    <col min="13058" max="13058" width="7.140625" style="4" bestFit="1" customWidth="1"/>
    <col min="13059" max="13059" width="15" style="4" bestFit="1" customWidth="1"/>
    <col min="13060" max="13060" width="10.5703125" style="4" bestFit="1" customWidth="1"/>
    <col min="13061" max="13065" width="9.7109375" style="4"/>
    <col min="13066" max="13066" width="7.7109375" style="4" customWidth="1"/>
    <col min="13067" max="13067" width="9.85546875" style="4" bestFit="1" customWidth="1"/>
    <col min="13068" max="13310" width="9.7109375" style="4"/>
    <col min="13311" max="13311" width="9.28515625" style="4" bestFit="1" customWidth="1"/>
    <col min="13312" max="13312" width="11.28515625" style="4" bestFit="1" customWidth="1"/>
    <col min="13313" max="13313" width="9.7109375" style="4"/>
    <col min="13314" max="13314" width="7.140625" style="4" bestFit="1" customWidth="1"/>
    <col min="13315" max="13315" width="15" style="4" bestFit="1" customWidth="1"/>
    <col min="13316" max="13316" width="10.5703125" style="4" bestFit="1" customWidth="1"/>
    <col min="13317" max="13321" width="9.7109375" style="4"/>
    <col min="13322" max="13322" width="7.7109375" style="4" customWidth="1"/>
    <col min="13323" max="13323" width="9.85546875" style="4" bestFit="1" customWidth="1"/>
    <col min="13324" max="13566" width="9.7109375" style="4"/>
    <col min="13567" max="13567" width="9.28515625" style="4" bestFit="1" customWidth="1"/>
    <col min="13568" max="13568" width="11.28515625" style="4" bestFit="1" customWidth="1"/>
    <col min="13569" max="13569" width="9.7109375" style="4"/>
    <col min="13570" max="13570" width="7.140625" style="4" bestFit="1" customWidth="1"/>
    <col min="13571" max="13571" width="15" style="4" bestFit="1" customWidth="1"/>
    <col min="13572" max="13572" width="10.5703125" style="4" bestFit="1" customWidth="1"/>
    <col min="13573" max="13577" width="9.7109375" style="4"/>
    <col min="13578" max="13578" width="7.7109375" style="4" customWidth="1"/>
    <col min="13579" max="13579" width="9.85546875" style="4" bestFit="1" customWidth="1"/>
    <col min="13580" max="13822" width="9.7109375" style="4"/>
    <col min="13823" max="13823" width="9.28515625" style="4" bestFit="1" customWidth="1"/>
    <col min="13824" max="13824" width="11.28515625" style="4" bestFit="1" customWidth="1"/>
    <col min="13825" max="13825" width="9.7109375" style="4"/>
    <col min="13826" max="13826" width="7.140625" style="4" bestFit="1" customWidth="1"/>
    <col min="13827" max="13827" width="15" style="4" bestFit="1" customWidth="1"/>
    <col min="13828" max="13828" width="10.5703125" style="4" bestFit="1" customWidth="1"/>
    <col min="13829" max="13833" width="9.7109375" style="4"/>
    <col min="13834" max="13834" width="7.7109375" style="4" customWidth="1"/>
    <col min="13835" max="13835" width="9.85546875" style="4" bestFit="1" customWidth="1"/>
    <col min="13836" max="14078" width="9.7109375" style="4"/>
    <col min="14079" max="14079" width="9.28515625" style="4" bestFit="1" customWidth="1"/>
    <col min="14080" max="14080" width="11.28515625" style="4" bestFit="1" customWidth="1"/>
    <col min="14081" max="14081" width="9.7109375" style="4"/>
    <col min="14082" max="14082" width="7.140625" style="4" bestFit="1" customWidth="1"/>
    <col min="14083" max="14083" width="15" style="4" bestFit="1" customWidth="1"/>
    <col min="14084" max="14084" width="10.5703125" style="4" bestFit="1" customWidth="1"/>
    <col min="14085" max="14089" width="9.7109375" style="4"/>
    <col min="14090" max="14090" width="7.7109375" style="4" customWidth="1"/>
    <col min="14091" max="14091" width="9.85546875" style="4" bestFit="1" customWidth="1"/>
    <col min="14092" max="14334" width="9.7109375" style="4"/>
    <col min="14335" max="14335" width="9.28515625" style="4" bestFit="1" customWidth="1"/>
    <col min="14336" max="14336" width="11.28515625" style="4" bestFit="1" customWidth="1"/>
    <col min="14337" max="14337" width="9.7109375" style="4"/>
    <col min="14338" max="14338" width="7.140625" style="4" bestFit="1" customWidth="1"/>
    <col min="14339" max="14339" width="15" style="4" bestFit="1" customWidth="1"/>
    <col min="14340" max="14340" width="10.5703125" style="4" bestFit="1" customWidth="1"/>
    <col min="14341" max="14345" width="9.7109375" style="4"/>
    <col min="14346" max="14346" width="7.7109375" style="4" customWidth="1"/>
    <col min="14347" max="14347" width="9.85546875" style="4" bestFit="1" customWidth="1"/>
    <col min="14348" max="14590" width="9.7109375" style="4"/>
    <col min="14591" max="14591" width="9.28515625" style="4" bestFit="1" customWidth="1"/>
    <col min="14592" max="14592" width="11.28515625" style="4" bestFit="1" customWidth="1"/>
    <col min="14593" max="14593" width="9.7109375" style="4"/>
    <col min="14594" max="14594" width="7.140625" style="4" bestFit="1" customWidth="1"/>
    <col min="14595" max="14595" width="15" style="4" bestFit="1" customWidth="1"/>
    <col min="14596" max="14596" width="10.5703125" style="4" bestFit="1" customWidth="1"/>
    <col min="14597" max="14601" width="9.7109375" style="4"/>
    <col min="14602" max="14602" width="7.7109375" style="4" customWidth="1"/>
    <col min="14603" max="14603" width="9.85546875" style="4" bestFit="1" customWidth="1"/>
    <col min="14604" max="14846" width="9.7109375" style="4"/>
    <col min="14847" max="14847" width="9.28515625" style="4" bestFit="1" customWidth="1"/>
    <col min="14848" max="14848" width="11.28515625" style="4" bestFit="1" customWidth="1"/>
    <col min="14849" max="14849" width="9.7109375" style="4"/>
    <col min="14850" max="14850" width="7.140625" style="4" bestFit="1" customWidth="1"/>
    <col min="14851" max="14851" width="15" style="4" bestFit="1" customWidth="1"/>
    <col min="14852" max="14852" width="10.5703125" style="4" bestFit="1" customWidth="1"/>
    <col min="14853" max="14857" width="9.7109375" style="4"/>
    <col min="14858" max="14858" width="7.7109375" style="4" customWidth="1"/>
    <col min="14859" max="14859" width="9.85546875" style="4" bestFit="1" customWidth="1"/>
    <col min="14860" max="15102" width="9.7109375" style="4"/>
    <col min="15103" max="15103" width="9.28515625" style="4" bestFit="1" customWidth="1"/>
    <col min="15104" max="15104" width="11.28515625" style="4" bestFit="1" customWidth="1"/>
    <col min="15105" max="15105" width="9.7109375" style="4"/>
    <col min="15106" max="15106" width="7.140625" style="4" bestFit="1" customWidth="1"/>
    <col min="15107" max="15107" width="15" style="4" bestFit="1" customWidth="1"/>
    <col min="15108" max="15108" width="10.5703125" style="4" bestFit="1" customWidth="1"/>
    <col min="15109" max="15113" width="9.7109375" style="4"/>
    <col min="15114" max="15114" width="7.7109375" style="4" customWidth="1"/>
    <col min="15115" max="15115" width="9.85546875" style="4" bestFit="1" customWidth="1"/>
    <col min="15116" max="15358" width="9.7109375" style="4"/>
    <col min="15359" max="15359" width="9.28515625" style="4" bestFit="1" customWidth="1"/>
    <col min="15360" max="15360" width="11.28515625" style="4" bestFit="1" customWidth="1"/>
    <col min="15361" max="15361" width="9.7109375" style="4"/>
    <col min="15362" max="15362" width="7.140625" style="4" bestFit="1" customWidth="1"/>
    <col min="15363" max="15363" width="15" style="4" bestFit="1" customWidth="1"/>
    <col min="15364" max="15364" width="10.5703125" style="4" bestFit="1" customWidth="1"/>
    <col min="15365" max="15369" width="9.7109375" style="4"/>
    <col min="15370" max="15370" width="7.7109375" style="4" customWidth="1"/>
    <col min="15371" max="15371" width="9.85546875" style="4" bestFit="1" customWidth="1"/>
    <col min="15372" max="15614" width="9.7109375" style="4"/>
    <col min="15615" max="15615" width="9.28515625" style="4" bestFit="1" customWidth="1"/>
    <col min="15616" max="15616" width="11.28515625" style="4" bestFit="1" customWidth="1"/>
    <col min="15617" max="15617" width="9.7109375" style="4"/>
    <col min="15618" max="15618" width="7.140625" style="4" bestFit="1" customWidth="1"/>
    <col min="15619" max="15619" width="15" style="4" bestFit="1" customWidth="1"/>
    <col min="15620" max="15620" width="10.5703125" style="4" bestFit="1" customWidth="1"/>
    <col min="15621" max="15625" width="9.7109375" style="4"/>
    <col min="15626" max="15626" width="7.7109375" style="4" customWidth="1"/>
    <col min="15627" max="15627" width="9.85546875" style="4" bestFit="1" customWidth="1"/>
    <col min="15628" max="15870" width="9.7109375" style="4"/>
    <col min="15871" max="15871" width="9.28515625" style="4" bestFit="1" customWidth="1"/>
    <col min="15872" max="15872" width="11.28515625" style="4" bestFit="1" customWidth="1"/>
    <col min="15873" max="15873" width="9.7109375" style="4"/>
    <col min="15874" max="15874" width="7.140625" style="4" bestFit="1" customWidth="1"/>
    <col min="15875" max="15875" width="15" style="4" bestFit="1" customWidth="1"/>
    <col min="15876" max="15876" width="10.5703125" style="4" bestFit="1" customWidth="1"/>
    <col min="15877" max="15881" width="9.7109375" style="4"/>
    <col min="15882" max="15882" width="7.7109375" style="4" customWidth="1"/>
    <col min="15883" max="15883" width="9.85546875" style="4" bestFit="1" customWidth="1"/>
    <col min="15884" max="16126" width="9.7109375" style="4"/>
    <col min="16127" max="16127" width="9.28515625" style="4" bestFit="1" customWidth="1"/>
    <col min="16128" max="16128" width="11.28515625" style="4" bestFit="1" customWidth="1"/>
    <col min="16129" max="16129" width="9.7109375" style="4"/>
    <col min="16130" max="16130" width="7.140625" style="4" bestFit="1" customWidth="1"/>
    <col min="16131" max="16131" width="15" style="4" bestFit="1" customWidth="1"/>
    <col min="16132" max="16132" width="10.5703125" style="4" bestFit="1" customWidth="1"/>
    <col min="16133" max="16137" width="9.7109375" style="4"/>
    <col min="16138" max="16138" width="7.7109375" style="4" customWidth="1"/>
    <col min="16139" max="16139" width="9.85546875" style="4" bestFit="1" customWidth="1"/>
    <col min="16140" max="16384" width="9.7109375" style="4"/>
  </cols>
  <sheetData>
    <row r="1" spans="1:12" x14ac:dyDescent="0.25">
      <c r="A1" s="1"/>
      <c r="B1" s="2"/>
      <c r="C1" s="2"/>
      <c r="D1" s="41"/>
      <c r="E1" s="3" t="s">
        <v>11</v>
      </c>
      <c r="F1" s="42"/>
    </row>
    <row r="2" spans="1:12" x14ac:dyDescent="0.25">
      <c r="A2" s="6"/>
      <c r="B2" s="7"/>
      <c r="C2" s="8" t="s">
        <v>13</v>
      </c>
      <c r="D2" s="41"/>
      <c r="E2" s="9">
        <v>2000</v>
      </c>
      <c r="F2" s="15"/>
      <c r="G2" s="10"/>
      <c r="H2" s="10"/>
      <c r="I2" s="10"/>
      <c r="J2" s="10"/>
      <c r="K2" s="10"/>
      <c r="L2" s="10"/>
    </row>
    <row r="3" spans="1:12" x14ac:dyDescent="0.25">
      <c r="A3" s="6"/>
      <c r="B3" s="7"/>
      <c r="C3" s="8" t="s">
        <v>2</v>
      </c>
      <c r="D3" s="13">
        <f>SUMIF(B5:B60,"&gt;0",D5:D60)</f>
        <v>3.1253320676076883E-3</v>
      </c>
      <c r="E3" s="14" t="s">
        <v>3</v>
      </c>
      <c r="F3" s="15" t="s">
        <v>4</v>
      </c>
    </row>
    <row r="4" spans="1:12" s="10" customFormat="1" x14ac:dyDescent="0.25">
      <c r="A4" s="17" t="s">
        <v>5</v>
      </c>
      <c r="B4" s="18" t="s">
        <v>6</v>
      </c>
      <c r="C4" s="19">
        <f>SUM(C6:C60)</f>
        <v>39</v>
      </c>
      <c r="D4" s="20"/>
      <c r="E4" s="21">
        <f>SUMIF(B6:B60,"&gt;0",E6:E60)</f>
        <v>6.2506641352153762</v>
      </c>
      <c r="F4" s="22">
        <f>IF(D3=0,0,C4/D3)</f>
        <v>12478.67399570532</v>
      </c>
      <c r="G4" s="4"/>
      <c r="H4" s="4"/>
      <c r="I4" s="4"/>
      <c r="J4" s="4"/>
      <c r="K4" s="4"/>
      <c r="L4" s="4"/>
    </row>
    <row r="5" spans="1:12" x14ac:dyDescent="0.25">
      <c r="A5" s="24">
        <v>44013</v>
      </c>
      <c r="B5" s="25">
        <v>24679</v>
      </c>
      <c r="C5" s="7"/>
      <c r="D5" s="41"/>
      <c r="E5" s="26"/>
      <c r="F5" s="15"/>
    </row>
    <row r="6" spans="1:12" x14ac:dyDescent="0.25">
      <c r="A6" s="12">
        <f t="shared" ref="A6:A57" si="0">A5+7</f>
        <v>44020</v>
      </c>
      <c r="B6" s="28">
        <v>24690</v>
      </c>
      <c r="C6" s="7">
        <f t="shared" ref="C6:C57" si="1">IF(B6=0,0,B6-B5)</f>
        <v>11</v>
      </c>
      <c r="D6" s="13">
        <f t="shared" ref="D6:D57" si="2">SIN((A6*366/365+39*7)/365*2*PI())/52+1/52</f>
        <v>1.7739010447758545E-3</v>
      </c>
      <c r="E6" s="29">
        <f t="shared" ref="E6:E37" si="3">D6*E$2</f>
        <v>3.5478020895517091</v>
      </c>
      <c r="F6" s="30"/>
    </row>
    <row r="7" spans="1:12" x14ac:dyDescent="0.25">
      <c r="A7" s="12">
        <f t="shared" si="0"/>
        <v>44027</v>
      </c>
      <c r="B7" s="28">
        <v>24700</v>
      </c>
      <c r="C7" s="7">
        <f t="shared" si="1"/>
        <v>10</v>
      </c>
      <c r="D7" s="13">
        <f t="shared" si="2"/>
        <v>9.2878921304143103E-4</v>
      </c>
      <c r="E7" s="29">
        <f t="shared" si="3"/>
        <v>1.8575784260828621</v>
      </c>
      <c r="F7" s="30"/>
    </row>
    <row r="8" spans="1:12" x14ac:dyDescent="0.25">
      <c r="A8" s="33">
        <f t="shared" si="0"/>
        <v>44034</v>
      </c>
      <c r="B8" s="28">
        <v>24706</v>
      </c>
      <c r="C8" s="7">
        <f t="shared" si="1"/>
        <v>6</v>
      </c>
      <c r="D8" s="13">
        <f t="shared" si="2"/>
        <v>3.5055746080953423E-4</v>
      </c>
      <c r="E8" s="29">
        <f t="shared" si="3"/>
        <v>0.70111492161906841</v>
      </c>
      <c r="F8" s="30"/>
    </row>
    <row r="9" spans="1:12" x14ac:dyDescent="0.25">
      <c r="A9" s="33">
        <f t="shared" si="0"/>
        <v>44041</v>
      </c>
      <c r="B9" s="28">
        <v>24712</v>
      </c>
      <c r="C9" s="7">
        <f t="shared" si="1"/>
        <v>6</v>
      </c>
      <c r="D9" s="13">
        <f t="shared" si="2"/>
        <v>4.7637582665068651E-5</v>
      </c>
      <c r="E9" s="29">
        <f t="shared" si="3"/>
        <v>9.5275165330137301E-2</v>
      </c>
      <c r="F9" s="30"/>
    </row>
    <row r="10" spans="1:12" x14ac:dyDescent="0.25">
      <c r="A10" s="33">
        <f t="shared" si="0"/>
        <v>44048</v>
      </c>
      <c r="B10" s="28">
        <v>24718</v>
      </c>
      <c r="C10" s="7">
        <f t="shared" si="1"/>
        <v>6</v>
      </c>
      <c r="D10" s="13">
        <f t="shared" si="2"/>
        <v>2.4446766315799895E-5</v>
      </c>
      <c r="E10" s="29">
        <f t="shared" si="3"/>
        <v>4.889353263159979E-2</v>
      </c>
      <c r="F10" s="30"/>
    </row>
    <row r="11" spans="1:12" x14ac:dyDescent="0.25">
      <c r="A11" s="33">
        <f t="shared" si="0"/>
        <v>44055</v>
      </c>
      <c r="B11" s="28"/>
      <c r="C11" s="7">
        <f t="shared" si="1"/>
        <v>0</v>
      </c>
      <c r="D11" s="13">
        <f t="shared" si="2"/>
        <v>2.8132318101473097E-4</v>
      </c>
      <c r="E11" s="29">
        <f t="shared" si="3"/>
        <v>0.56264636202946194</v>
      </c>
      <c r="F11" s="30"/>
    </row>
    <row r="12" spans="1:12" x14ac:dyDescent="0.25">
      <c r="A12" s="33">
        <f t="shared" si="0"/>
        <v>44062</v>
      </c>
      <c r="B12" s="28"/>
      <c r="C12" s="7">
        <f t="shared" si="1"/>
        <v>0</v>
      </c>
      <c r="D12" s="13">
        <f t="shared" si="2"/>
        <v>8.1452104636483419E-4</v>
      </c>
      <c r="E12" s="29">
        <f t="shared" si="3"/>
        <v>1.6290420927296685</v>
      </c>
      <c r="F12" s="30"/>
    </row>
    <row r="13" spans="1:12" x14ac:dyDescent="0.25">
      <c r="A13" s="33">
        <f t="shared" si="0"/>
        <v>44069</v>
      </c>
      <c r="B13" s="28"/>
      <c r="C13" s="7">
        <f t="shared" si="1"/>
        <v>0</v>
      </c>
      <c r="D13" s="13">
        <f t="shared" si="2"/>
        <v>1.6162652534130115E-3</v>
      </c>
      <c r="E13" s="29">
        <f t="shared" si="3"/>
        <v>3.2325305068260231</v>
      </c>
      <c r="F13" s="30"/>
    </row>
    <row r="14" spans="1:12" x14ac:dyDescent="0.25">
      <c r="A14" s="33">
        <f t="shared" si="0"/>
        <v>44076</v>
      </c>
      <c r="B14" s="28"/>
      <c r="C14" s="7">
        <f t="shared" si="1"/>
        <v>0</v>
      </c>
      <c r="D14" s="13">
        <f t="shared" si="2"/>
        <v>2.6748647415477875E-3</v>
      </c>
      <c r="E14" s="29">
        <f t="shared" si="3"/>
        <v>5.3497294830955751</v>
      </c>
      <c r="F14" s="30"/>
    </row>
    <row r="15" spans="1:12" x14ac:dyDescent="0.25">
      <c r="A15" s="33">
        <f t="shared" si="0"/>
        <v>44083</v>
      </c>
      <c r="B15" s="28"/>
      <c r="C15" s="7">
        <f t="shared" si="1"/>
        <v>0</v>
      </c>
      <c r="D15" s="13">
        <f t="shared" si="2"/>
        <v>3.9748829779285861E-3</v>
      </c>
      <c r="E15" s="29">
        <f t="shared" si="3"/>
        <v>7.9497659558571723</v>
      </c>
      <c r="F15" s="30"/>
    </row>
    <row r="16" spans="1:12" x14ac:dyDescent="0.25">
      <c r="A16" s="33">
        <f t="shared" si="0"/>
        <v>44090</v>
      </c>
      <c r="B16" s="28"/>
      <c r="C16" s="7">
        <f t="shared" si="1"/>
        <v>0</v>
      </c>
      <c r="D16" s="13">
        <f t="shared" si="2"/>
        <v>5.4973630535254617E-3</v>
      </c>
      <c r="E16" s="29">
        <f t="shared" si="3"/>
        <v>10.994726107050923</v>
      </c>
      <c r="F16" s="30"/>
    </row>
    <row r="17" spans="1:6" x14ac:dyDescent="0.25">
      <c r="A17" s="33">
        <f t="shared" si="0"/>
        <v>44097</v>
      </c>
      <c r="B17" s="28"/>
      <c r="C17" s="7">
        <f t="shared" si="1"/>
        <v>0</v>
      </c>
      <c r="D17" s="13">
        <f t="shared" si="2"/>
        <v>7.2201041133914227E-3</v>
      </c>
      <c r="E17" s="29">
        <f t="shared" si="3"/>
        <v>14.440208226782845</v>
      </c>
      <c r="F17" s="30"/>
    </row>
    <row r="18" spans="1:6" x14ac:dyDescent="0.25">
      <c r="A18" s="33">
        <f t="shared" si="0"/>
        <v>44104</v>
      </c>
      <c r="B18" s="28"/>
      <c r="C18" s="7">
        <f t="shared" si="1"/>
        <v>0</v>
      </c>
      <c r="D18" s="13">
        <f t="shared" si="2"/>
        <v>9.1179850902663156E-3</v>
      </c>
      <c r="E18" s="29">
        <f t="shared" si="3"/>
        <v>18.235970180532632</v>
      </c>
      <c r="F18" s="30"/>
    </row>
    <row r="19" spans="1:6" x14ac:dyDescent="0.25">
      <c r="A19" s="33">
        <f t="shared" si="0"/>
        <v>44111</v>
      </c>
      <c r="B19" s="28"/>
      <c r="C19" s="7">
        <f t="shared" si="1"/>
        <v>0</v>
      </c>
      <c r="D19" s="13">
        <f t="shared" si="2"/>
        <v>1.1163331020812619E-2</v>
      </c>
      <c r="E19" s="29">
        <f t="shared" si="3"/>
        <v>22.326662041625237</v>
      </c>
      <c r="F19" s="30"/>
    </row>
    <row r="20" spans="1:6" x14ac:dyDescent="0.25">
      <c r="A20" s="33">
        <f t="shared" si="0"/>
        <v>44118</v>
      </c>
      <c r="B20" s="28"/>
      <c r="C20" s="7">
        <f t="shared" si="1"/>
        <v>0</v>
      </c>
      <c r="D20" s="13">
        <f t="shared" si="2"/>
        <v>1.3326316602848514E-2</v>
      </c>
      <c r="E20" s="29">
        <f t="shared" si="3"/>
        <v>26.652633205697029</v>
      </c>
      <c r="F20" s="30"/>
    </row>
    <row r="21" spans="1:6" x14ac:dyDescent="0.25">
      <c r="A21" s="33">
        <f t="shared" si="0"/>
        <v>44125</v>
      </c>
      <c r="B21" s="28"/>
      <c r="C21" s="7">
        <f t="shared" si="1"/>
        <v>0</v>
      </c>
      <c r="D21" s="13">
        <f t="shared" si="2"/>
        <v>1.5575401108893286E-2</v>
      </c>
      <c r="E21" s="29">
        <f t="shared" si="3"/>
        <v>31.150802217786573</v>
      </c>
      <c r="F21" s="30"/>
    </row>
    <row r="22" spans="1:6" x14ac:dyDescent="0.25">
      <c r="A22" s="33">
        <f t="shared" si="0"/>
        <v>44132</v>
      </c>
      <c r="B22" s="28"/>
      <c r="C22" s="7">
        <f t="shared" si="1"/>
        <v>0</v>
      </c>
      <c r="D22" s="13">
        <f t="shared" si="2"/>
        <v>1.7877788314101337E-2</v>
      </c>
      <c r="E22" s="29">
        <f t="shared" si="3"/>
        <v>35.755576628202675</v>
      </c>
      <c r="F22" s="30"/>
    </row>
    <row r="23" spans="1:6" x14ac:dyDescent="0.25">
      <c r="A23" s="33">
        <f t="shared" si="0"/>
        <v>44139</v>
      </c>
      <c r="B23" s="28"/>
      <c r="C23" s="7">
        <f t="shared" si="1"/>
        <v>0</v>
      </c>
      <c r="D23" s="13">
        <f t="shared" si="2"/>
        <v>2.0199904731900375E-2</v>
      </c>
      <c r="E23" s="29">
        <f t="shared" si="3"/>
        <v>40.39980946380075</v>
      </c>
      <c r="F23" s="30"/>
    </row>
    <row r="24" spans="1:6" x14ac:dyDescent="0.25">
      <c r="A24" s="33">
        <f t="shared" si="0"/>
        <v>44146</v>
      </c>
      <c r="B24" s="28"/>
      <c r="C24" s="7">
        <f t="shared" si="1"/>
        <v>0</v>
      </c>
      <c r="D24" s="13">
        <f t="shared" si="2"/>
        <v>2.2507889183685893E-2</v>
      </c>
      <c r="E24" s="29">
        <f t="shared" si="3"/>
        <v>45.015778367371787</v>
      </c>
      <c r="F24" s="30"/>
    </row>
    <row r="25" spans="1:6" x14ac:dyDescent="0.25">
      <c r="A25" s="33">
        <f t="shared" si="0"/>
        <v>44153</v>
      </c>
      <c r="B25" s="28"/>
      <c r="C25" s="7">
        <f t="shared" si="1"/>
        <v>0</v>
      </c>
      <c r="D25" s="13">
        <f t="shared" si="2"/>
        <v>2.4768086563648317E-2</v>
      </c>
      <c r="E25" s="29">
        <f t="shared" si="3"/>
        <v>49.536173127296635</v>
      </c>
      <c r="F25" s="30"/>
    </row>
    <row r="26" spans="1:6" x14ac:dyDescent="0.25">
      <c r="A26" s="33">
        <f t="shared" si="0"/>
        <v>44160</v>
      </c>
      <c r="B26" s="28"/>
      <c r="C26" s="7">
        <f t="shared" si="1"/>
        <v>0</v>
      </c>
      <c r="D26" s="13">
        <f t="shared" si="2"/>
        <v>2.6947538598652326E-2</v>
      </c>
      <c r="E26" s="29">
        <f t="shared" si="3"/>
        <v>53.895077197304651</v>
      </c>
      <c r="F26" s="30"/>
    </row>
    <row r="27" spans="1:6" x14ac:dyDescent="0.25">
      <c r="A27" s="33">
        <f t="shared" si="0"/>
        <v>44167</v>
      </c>
      <c r="B27" s="28"/>
      <c r="C27" s="7">
        <f t="shared" si="1"/>
        <v>0</v>
      </c>
      <c r="D27" s="13">
        <f t="shared" si="2"/>
        <v>2.901446444684588E-2</v>
      </c>
      <c r="E27" s="29">
        <f t="shared" si="3"/>
        <v>58.028928893691763</v>
      </c>
      <c r="F27" s="30"/>
    </row>
    <row r="28" spans="1:6" x14ac:dyDescent="0.25">
      <c r="A28" s="33">
        <f t="shared" si="0"/>
        <v>44174</v>
      </c>
      <c r="B28" s="28"/>
      <c r="C28" s="7">
        <f t="shared" si="1"/>
        <v>0</v>
      </c>
      <c r="D28" s="13">
        <f t="shared" si="2"/>
        <v>3.0938724126980163E-2</v>
      </c>
      <c r="E28" s="29">
        <f t="shared" si="3"/>
        <v>61.877448253960324</v>
      </c>
      <c r="F28" s="30"/>
    </row>
    <row r="29" spans="1:6" x14ac:dyDescent="0.25">
      <c r="A29" s="33">
        <f t="shared" si="0"/>
        <v>44181</v>
      </c>
      <c r="B29" s="28"/>
      <c r="C29" s="7">
        <f t="shared" si="1"/>
        <v>0</v>
      </c>
      <c r="D29" s="13">
        <f t="shared" si="2"/>
        <v>3.2692258020584834E-2</v>
      </c>
      <c r="E29" s="29">
        <f t="shared" si="3"/>
        <v>65.384516041169675</v>
      </c>
      <c r="F29" s="30"/>
    </row>
    <row r="30" spans="1:6" x14ac:dyDescent="0.25">
      <c r="A30" s="33">
        <f t="shared" si="0"/>
        <v>44188</v>
      </c>
      <c r="B30" s="28"/>
      <c r="C30" s="7">
        <f t="shared" si="1"/>
        <v>0</v>
      </c>
      <c r="D30" s="13">
        <f t="shared" si="2"/>
        <v>3.4249496038283631E-2</v>
      </c>
      <c r="E30" s="29">
        <f t="shared" si="3"/>
        <v>68.498992076567262</v>
      </c>
      <c r="F30" s="30"/>
    </row>
    <row r="31" spans="1:6" x14ac:dyDescent="0.25">
      <c r="A31" s="33">
        <f t="shared" si="0"/>
        <v>44195</v>
      </c>
      <c r="B31" s="28"/>
      <c r="C31" s="7">
        <f t="shared" si="1"/>
        <v>0</v>
      </c>
      <c r="D31" s="13">
        <f t="shared" si="2"/>
        <v>3.5587730483659472E-2</v>
      </c>
      <c r="E31" s="29">
        <f t="shared" si="3"/>
        <v>71.175460967318941</v>
      </c>
      <c r="F31" s="30"/>
    </row>
    <row r="32" spans="1:6" x14ac:dyDescent="0.25">
      <c r="A32" s="33">
        <f t="shared" si="0"/>
        <v>44202</v>
      </c>
      <c r="B32" s="28"/>
      <c r="C32" s="7">
        <f t="shared" si="1"/>
        <v>0</v>
      </c>
      <c r="D32" s="13">
        <f t="shared" si="2"/>
        <v>3.6687447177659732E-2</v>
      </c>
      <c r="E32" s="29">
        <f t="shared" si="3"/>
        <v>73.374894355319469</v>
      </c>
      <c r="F32" s="30"/>
    </row>
    <row r="33" spans="1:6" x14ac:dyDescent="0.25">
      <c r="A33" s="33">
        <f t="shared" si="0"/>
        <v>44209</v>
      </c>
      <c r="B33" s="28"/>
      <c r="C33" s="7">
        <f t="shared" si="1"/>
        <v>0</v>
      </c>
      <c r="D33" s="13">
        <f t="shared" si="2"/>
        <v>3.753261001498237E-2</v>
      </c>
      <c r="E33" s="29">
        <f t="shared" si="3"/>
        <v>75.065220029964735</v>
      </c>
      <c r="F33" s="30"/>
    </row>
    <row r="34" spans="1:6" x14ac:dyDescent="0.25">
      <c r="A34" s="33">
        <f t="shared" si="0"/>
        <v>44216</v>
      </c>
      <c r="B34" s="28"/>
      <c r="C34" s="7">
        <f t="shared" si="1"/>
        <v>0</v>
      </c>
      <c r="D34" s="13">
        <f t="shared" si="2"/>
        <v>3.8110894803111119E-2</v>
      </c>
      <c r="E34" s="29">
        <f t="shared" si="3"/>
        <v>76.221789606222231</v>
      </c>
      <c r="F34" s="30"/>
    </row>
    <row r="35" spans="1:6" x14ac:dyDescent="0.25">
      <c r="A35" s="33">
        <f t="shared" si="0"/>
        <v>44223</v>
      </c>
      <c r="B35" s="28"/>
      <c r="C35" s="7">
        <f t="shared" si="1"/>
        <v>0</v>
      </c>
      <c r="D35" s="13">
        <f t="shared" si="2"/>
        <v>3.8413868974088959E-2</v>
      </c>
      <c r="E35" s="29">
        <f t="shared" si="3"/>
        <v>76.827737948177912</v>
      </c>
      <c r="F35" s="30"/>
    </row>
    <row r="36" spans="1:6" x14ac:dyDescent="0.25">
      <c r="A36" s="33">
        <f t="shared" si="0"/>
        <v>44230</v>
      </c>
      <c r="B36" s="28"/>
      <c r="C36" s="7">
        <f t="shared" si="1"/>
        <v>0</v>
      </c>
      <c r="D36" s="13">
        <f t="shared" si="2"/>
        <v>3.8437114548508226E-2</v>
      </c>
      <c r="E36" s="29">
        <f t="shared" si="3"/>
        <v>76.874229097016453</v>
      </c>
      <c r="F36" s="30"/>
    </row>
    <row r="37" spans="1:6" x14ac:dyDescent="0.25">
      <c r="A37" s="33">
        <f t="shared" si="0"/>
        <v>44237</v>
      </c>
      <c r="B37" s="28"/>
      <c r="C37" s="7">
        <f t="shared" si="1"/>
        <v>0</v>
      </c>
      <c r="D37" s="13">
        <f t="shared" si="2"/>
        <v>3.818029255863193E-2</v>
      </c>
      <c r="E37" s="29">
        <f t="shared" si="3"/>
        <v>76.360585117263867</v>
      </c>
      <c r="F37" s="30"/>
    </row>
    <row r="38" spans="1:6" x14ac:dyDescent="0.25">
      <c r="A38" s="33">
        <f t="shared" si="0"/>
        <v>44244</v>
      </c>
      <c r="B38" s="28"/>
      <c r="C38" s="7">
        <f t="shared" si="1"/>
        <v>0</v>
      </c>
      <c r="D38" s="13">
        <f t="shared" si="2"/>
        <v>3.7647147991232519E-2</v>
      </c>
      <c r="E38" s="29">
        <f t="shared" ref="E38:E57" si="4">D38*E$2</f>
        <v>75.29429598246503</v>
      </c>
      <c r="F38" s="30"/>
    </row>
    <row r="39" spans="1:6" x14ac:dyDescent="0.25">
      <c r="A39" s="33">
        <f t="shared" si="0"/>
        <v>44251</v>
      </c>
      <c r="B39" s="28"/>
      <c r="C39" s="7">
        <f t="shared" si="1"/>
        <v>0</v>
      </c>
      <c r="D39" s="13">
        <f t="shared" si="2"/>
        <v>3.684545517807062E-2</v>
      </c>
      <c r="E39" s="29">
        <f t="shared" si="4"/>
        <v>73.690910356141245</v>
      </c>
      <c r="F39" s="30"/>
    </row>
    <row r="40" spans="1:6" x14ac:dyDescent="0.25">
      <c r="A40" s="33">
        <f t="shared" si="0"/>
        <v>44258</v>
      </c>
      <c r="B40" s="28"/>
      <c r="C40" s="7">
        <f t="shared" si="1"/>
        <v>0</v>
      </c>
      <c r="D40" s="13">
        <f t="shared" si="2"/>
        <v>3.5786904430330342E-2</v>
      </c>
      <c r="E40" s="29">
        <f t="shared" si="4"/>
        <v>71.573808860660691</v>
      </c>
      <c r="F40" s="30"/>
    </row>
    <row r="41" spans="1:6" x14ac:dyDescent="0.25">
      <c r="A41" s="33">
        <f t="shared" si="0"/>
        <v>44265</v>
      </c>
      <c r="B41" s="28"/>
      <c r="C41" s="7">
        <f t="shared" si="1"/>
        <v>0</v>
      </c>
      <c r="D41" s="13">
        <f t="shared" si="2"/>
        <v>3.4486931570118222E-2</v>
      </c>
      <c r="E41" s="29">
        <f t="shared" si="4"/>
        <v>68.973863140236446</v>
      </c>
      <c r="F41" s="30"/>
    </row>
    <row r="42" spans="1:6" x14ac:dyDescent="0.25">
      <c r="A42" s="33">
        <f t="shared" si="0"/>
        <v>44272</v>
      </c>
      <c r="B42" s="28"/>
      <c r="C42" s="7">
        <f t="shared" si="1"/>
        <v>0</v>
      </c>
      <c r="D42" s="13">
        <f t="shared" si="2"/>
        <v>3.2964492844787405E-2</v>
      </c>
      <c r="E42" s="29">
        <f t="shared" si="4"/>
        <v>65.928985689574816</v>
      </c>
      <c r="F42" s="30"/>
    </row>
    <row r="43" spans="1:6" x14ac:dyDescent="0.25">
      <c r="A43" s="33">
        <f t="shared" si="0"/>
        <v>44279</v>
      </c>
      <c r="B43" s="28"/>
      <c r="C43" s="7">
        <f t="shared" si="1"/>
        <v>0</v>
      </c>
      <c r="D43" s="13">
        <f t="shared" si="2"/>
        <v>3.1241788506315635E-2</v>
      </c>
      <c r="E43" s="29">
        <f t="shared" si="4"/>
        <v>62.483577012631272</v>
      </c>
      <c r="F43" s="30"/>
    </row>
    <row r="44" spans="1:6" x14ac:dyDescent="0.25">
      <c r="A44" s="33">
        <f t="shared" si="0"/>
        <v>44286</v>
      </c>
      <c r="B44" s="28"/>
      <c r="C44" s="7">
        <f t="shared" si="1"/>
        <v>0</v>
      </c>
      <c r="D44" s="13">
        <f t="shared" si="2"/>
        <v>2.9343939086485391E-2</v>
      </c>
      <c r="E44" s="29">
        <f t="shared" si="4"/>
        <v>58.687878172970784</v>
      </c>
      <c r="F44" s="30"/>
    </row>
    <row r="45" spans="1:6" x14ac:dyDescent="0.25">
      <c r="A45" s="33">
        <f t="shared" si="0"/>
        <v>44293</v>
      </c>
      <c r="B45" s="28"/>
      <c r="C45" s="7">
        <f t="shared" si="1"/>
        <v>0</v>
      </c>
      <c r="D45" s="13">
        <f t="shared" si="2"/>
        <v>2.7298619088475397E-2</v>
      </c>
      <c r="E45" s="29">
        <f t="shared" si="4"/>
        <v>54.597238176950796</v>
      </c>
      <c r="F45" s="30"/>
    </row>
    <row r="46" spans="1:6" x14ac:dyDescent="0.25">
      <c r="A46" s="33">
        <f t="shared" si="0"/>
        <v>44300</v>
      </c>
      <c r="B46" s="28"/>
      <c r="C46" s="7">
        <f t="shared" si="1"/>
        <v>0</v>
      </c>
      <c r="D46" s="13">
        <f t="shared" si="2"/>
        <v>2.5135653436310735E-2</v>
      </c>
      <c r="E46" s="29">
        <f t="shared" si="4"/>
        <v>50.271306872621473</v>
      </c>
      <c r="F46" s="30"/>
    </row>
    <row r="47" spans="1:6" x14ac:dyDescent="0.25">
      <c r="A47" s="33">
        <f t="shared" si="0"/>
        <v>44307</v>
      </c>
      <c r="B47" s="28"/>
      <c r="C47" s="7">
        <f t="shared" si="1"/>
        <v>0</v>
      </c>
      <c r="D47" s="13">
        <f t="shared" si="2"/>
        <v>2.288658256686215E-2</v>
      </c>
      <c r="E47" s="29">
        <f t="shared" si="4"/>
        <v>45.773165133724298</v>
      </c>
      <c r="F47" s="30"/>
    </row>
    <row r="48" spans="1:6" x14ac:dyDescent="0.25">
      <c r="A48" s="33">
        <f t="shared" si="0"/>
        <v>44314</v>
      </c>
      <c r="B48" s="28"/>
      <c r="C48" s="7">
        <f t="shared" si="1"/>
        <v>0</v>
      </c>
      <c r="D48" s="13">
        <f t="shared" si="2"/>
        <v>2.0584202506117553E-2</v>
      </c>
      <c r="E48" s="29">
        <f t="shared" si="4"/>
        <v>41.168405012235105</v>
      </c>
      <c r="F48" s="30"/>
    </row>
    <row r="49" spans="1:6" x14ac:dyDescent="0.25">
      <c r="A49" s="33">
        <f t="shared" si="0"/>
        <v>44321</v>
      </c>
      <c r="B49" s="28"/>
      <c r="C49" s="7">
        <f t="shared" si="1"/>
        <v>0</v>
      </c>
      <c r="D49" s="13">
        <f t="shared" si="2"/>
        <v>1.8262086636477021E-2</v>
      </c>
      <c r="E49" s="29">
        <f t="shared" si="4"/>
        <v>36.524173272954044</v>
      </c>
      <c r="F49" s="30"/>
    </row>
    <row r="50" spans="1:6" x14ac:dyDescent="0.25">
      <c r="A50" s="33">
        <f t="shared" si="0"/>
        <v>44328</v>
      </c>
      <c r="B50" s="28"/>
      <c r="C50" s="7">
        <f t="shared" si="1"/>
        <v>0</v>
      </c>
      <c r="D50" s="13">
        <f t="shared" si="2"/>
        <v>1.5954096128543125E-2</v>
      </c>
      <c r="E50" s="29">
        <f t="shared" si="4"/>
        <v>31.908192257086249</v>
      </c>
      <c r="F50" s="30"/>
    </row>
    <row r="51" spans="1:6" x14ac:dyDescent="0.25">
      <c r="A51" s="33">
        <f t="shared" si="0"/>
        <v>44335</v>
      </c>
      <c r="B51" s="28"/>
      <c r="C51" s="7">
        <f t="shared" si="1"/>
        <v>0</v>
      </c>
      <c r="D51" s="13">
        <f t="shared" si="2"/>
        <v>1.3693886176442925E-2</v>
      </c>
      <c r="E51" s="29">
        <f t="shared" si="4"/>
        <v>27.38777235288585</v>
      </c>
      <c r="F51" s="30"/>
    </row>
    <row r="52" spans="1:6" x14ac:dyDescent="0.25">
      <c r="A52" s="33">
        <f t="shared" si="0"/>
        <v>44342</v>
      </c>
      <c r="B52" s="28"/>
      <c r="C52" s="7">
        <f t="shared" si="1"/>
        <v>0</v>
      </c>
      <c r="D52" s="13">
        <f t="shared" si="2"/>
        <v>1.1514415236636879E-2</v>
      </c>
      <c r="E52" s="29">
        <f t="shared" si="4"/>
        <v>23.028830473273757</v>
      </c>
      <c r="F52" s="30"/>
    </row>
    <row r="53" spans="1:6" x14ac:dyDescent="0.25">
      <c r="A53" s="33">
        <f t="shared" si="0"/>
        <v>44349</v>
      </c>
      <c r="B53" s="28"/>
      <c r="C53" s="7">
        <f t="shared" si="1"/>
        <v>0</v>
      </c>
      <c r="D53" s="13">
        <f t="shared" si="2"/>
        <v>9.4474644266474821E-3</v>
      </c>
      <c r="E53" s="29">
        <f t="shared" si="4"/>
        <v>18.894928853294964</v>
      </c>
      <c r="F53" s="30"/>
    </row>
    <row r="54" spans="1:6" x14ac:dyDescent="0.25">
      <c r="A54" s="33">
        <f t="shared" si="0"/>
        <v>44356</v>
      </c>
      <c r="B54" s="28"/>
      <c r="C54" s="7">
        <f t="shared" si="1"/>
        <v>0</v>
      </c>
      <c r="D54" s="13">
        <f t="shared" si="2"/>
        <v>7.5231740917190218E-3</v>
      </c>
      <c r="E54" s="29">
        <f t="shared" si="4"/>
        <v>15.046348183438043</v>
      </c>
      <c r="F54" s="30"/>
    </row>
    <row r="55" spans="1:6" x14ac:dyDescent="0.25">
      <c r="A55" s="33">
        <f t="shared" si="0"/>
        <v>44363</v>
      </c>
      <c r="B55" s="28"/>
      <c r="C55" s="7">
        <f t="shared" si="1"/>
        <v>0</v>
      </c>
      <c r="D55" s="13">
        <f t="shared" si="2"/>
        <v>5.7696042973258803E-3</v>
      </c>
      <c r="E55" s="29">
        <f t="shared" si="4"/>
        <v>11.539208594651761</v>
      </c>
      <c r="F55" s="30"/>
    </row>
    <row r="56" spans="1:6" x14ac:dyDescent="0.25">
      <c r="A56" s="33">
        <f t="shared" si="0"/>
        <v>44370</v>
      </c>
      <c r="B56" s="28"/>
      <c r="C56" s="7">
        <f t="shared" si="1"/>
        <v>0</v>
      </c>
      <c r="D56" s="13">
        <f t="shared" si="2"/>
        <v>4.2123256563573498E-3</v>
      </c>
      <c r="E56" s="29">
        <f t="shared" si="4"/>
        <v>8.4246513127146994</v>
      </c>
      <c r="F56" s="30"/>
    </row>
    <row r="57" spans="1:6" x14ac:dyDescent="0.25">
      <c r="A57" s="33">
        <f t="shared" si="0"/>
        <v>44377</v>
      </c>
      <c r="B57" s="36"/>
      <c r="C57" s="7">
        <f t="shared" si="1"/>
        <v>0</v>
      </c>
      <c r="D57" s="13">
        <f t="shared" si="2"/>
        <v>2.874046457594575E-3</v>
      </c>
      <c r="E57" s="29">
        <f t="shared" si="4"/>
        <v>5.74809291518915</v>
      </c>
      <c r="F57" s="30"/>
    </row>
    <row r="58" spans="1:6" x14ac:dyDescent="0.25">
      <c r="A58" s="43"/>
    </row>
  </sheetData>
  <pageMargins left="0.75" right="0.75" top="1" bottom="1" header="0.5" footer="0.5"/>
  <pageSetup paperSize="9" scale="97" orientation="portrait" r:id="rId1"/>
  <headerFooter alignWithMargins="0"/>
  <colBreaks count="1" manualBreakCount="1">
    <brk id="6" max="1048575" man="1"/>
  </col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C90766-DB93-46BF-B892-A9517698444F}">
  <dimension ref="A1:N58"/>
  <sheetViews>
    <sheetView showZeros="0" zoomScaleNormal="100" workbookViewId="0">
      <pane xSplit="1" ySplit="14" topLeftCell="B15" activePane="bottomRight" state="frozen"/>
      <selection activeCell="F4" sqref="F4"/>
      <selection pane="topRight" activeCell="F4" sqref="F4"/>
      <selection pane="bottomLeft" activeCell="F4" sqref="F4"/>
      <selection pane="bottomRight" activeCell="B7" sqref="B7"/>
    </sheetView>
  </sheetViews>
  <sheetFormatPr defaultColWidth="9.7109375" defaultRowHeight="15" x14ac:dyDescent="0.25"/>
  <cols>
    <col min="1" max="1" width="9.28515625" style="37" bestFit="1" customWidth="1"/>
    <col min="2" max="2" width="11.28515625" style="38" bestFit="1" customWidth="1"/>
    <col min="3" max="3" width="9.7109375" style="38" bestFit="1" customWidth="1"/>
    <col min="4" max="4" width="7.140625" style="39" bestFit="1" customWidth="1"/>
    <col min="5" max="5" width="15" style="40" bestFit="1" customWidth="1"/>
    <col min="6" max="6" width="11.85546875" style="40" bestFit="1" customWidth="1"/>
    <col min="7" max="11" width="9.7109375" style="4" customWidth="1"/>
    <col min="12" max="12" width="7.7109375" style="4" customWidth="1"/>
    <col min="13" max="13" width="9.85546875" style="4" bestFit="1" customWidth="1"/>
    <col min="14" max="256" width="9.7109375" style="4"/>
    <col min="257" max="257" width="9.28515625" style="4" bestFit="1" customWidth="1"/>
    <col min="258" max="258" width="11.28515625" style="4" bestFit="1" customWidth="1"/>
    <col min="259" max="259" width="9.7109375" style="4"/>
    <col min="260" max="260" width="7.140625" style="4" bestFit="1" customWidth="1"/>
    <col min="261" max="261" width="15" style="4" bestFit="1" customWidth="1"/>
    <col min="262" max="262" width="10.5703125" style="4" bestFit="1" customWidth="1"/>
    <col min="263" max="267" width="9.7109375" style="4"/>
    <col min="268" max="268" width="7.7109375" style="4" customWidth="1"/>
    <col min="269" max="269" width="9.85546875" style="4" bestFit="1" customWidth="1"/>
    <col min="270" max="512" width="9.7109375" style="4"/>
    <col min="513" max="513" width="9.28515625" style="4" bestFit="1" customWidth="1"/>
    <col min="514" max="514" width="11.28515625" style="4" bestFit="1" customWidth="1"/>
    <col min="515" max="515" width="9.7109375" style="4"/>
    <col min="516" max="516" width="7.140625" style="4" bestFit="1" customWidth="1"/>
    <col min="517" max="517" width="15" style="4" bestFit="1" customWidth="1"/>
    <col min="518" max="518" width="10.5703125" style="4" bestFit="1" customWidth="1"/>
    <col min="519" max="523" width="9.7109375" style="4"/>
    <col min="524" max="524" width="7.7109375" style="4" customWidth="1"/>
    <col min="525" max="525" width="9.85546875" style="4" bestFit="1" customWidth="1"/>
    <col min="526" max="768" width="9.7109375" style="4"/>
    <col min="769" max="769" width="9.28515625" style="4" bestFit="1" customWidth="1"/>
    <col min="770" max="770" width="11.28515625" style="4" bestFit="1" customWidth="1"/>
    <col min="771" max="771" width="9.7109375" style="4"/>
    <col min="772" max="772" width="7.140625" style="4" bestFit="1" customWidth="1"/>
    <col min="773" max="773" width="15" style="4" bestFit="1" customWidth="1"/>
    <col min="774" max="774" width="10.5703125" style="4" bestFit="1" customWidth="1"/>
    <col min="775" max="779" width="9.7109375" style="4"/>
    <col min="780" max="780" width="7.7109375" style="4" customWidth="1"/>
    <col min="781" max="781" width="9.85546875" style="4" bestFit="1" customWidth="1"/>
    <col min="782" max="1024" width="9.7109375" style="4"/>
    <col min="1025" max="1025" width="9.28515625" style="4" bestFit="1" customWidth="1"/>
    <col min="1026" max="1026" width="11.28515625" style="4" bestFit="1" customWidth="1"/>
    <col min="1027" max="1027" width="9.7109375" style="4"/>
    <col min="1028" max="1028" width="7.140625" style="4" bestFit="1" customWidth="1"/>
    <col min="1029" max="1029" width="15" style="4" bestFit="1" customWidth="1"/>
    <col min="1030" max="1030" width="10.5703125" style="4" bestFit="1" customWidth="1"/>
    <col min="1031" max="1035" width="9.7109375" style="4"/>
    <col min="1036" max="1036" width="7.7109375" style="4" customWidth="1"/>
    <col min="1037" max="1037" width="9.85546875" style="4" bestFit="1" customWidth="1"/>
    <col min="1038" max="1280" width="9.7109375" style="4"/>
    <col min="1281" max="1281" width="9.28515625" style="4" bestFit="1" customWidth="1"/>
    <col min="1282" max="1282" width="11.28515625" style="4" bestFit="1" customWidth="1"/>
    <col min="1283" max="1283" width="9.7109375" style="4"/>
    <col min="1284" max="1284" width="7.140625" style="4" bestFit="1" customWidth="1"/>
    <col min="1285" max="1285" width="15" style="4" bestFit="1" customWidth="1"/>
    <col min="1286" max="1286" width="10.5703125" style="4" bestFit="1" customWidth="1"/>
    <col min="1287" max="1291" width="9.7109375" style="4"/>
    <col min="1292" max="1292" width="7.7109375" style="4" customWidth="1"/>
    <col min="1293" max="1293" width="9.85546875" style="4" bestFit="1" customWidth="1"/>
    <col min="1294" max="1536" width="9.7109375" style="4"/>
    <col min="1537" max="1537" width="9.28515625" style="4" bestFit="1" customWidth="1"/>
    <col min="1538" max="1538" width="11.28515625" style="4" bestFit="1" customWidth="1"/>
    <col min="1539" max="1539" width="9.7109375" style="4"/>
    <col min="1540" max="1540" width="7.140625" style="4" bestFit="1" customWidth="1"/>
    <col min="1541" max="1541" width="15" style="4" bestFit="1" customWidth="1"/>
    <col min="1542" max="1542" width="10.5703125" style="4" bestFit="1" customWidth="1"/>
    <col min="1543" max="1547" width="9.7109375" style="4"/>
    <col min="1548" max="1548" width="7.7109375" style="4" customWidth="1"/>
    <col min="1549" max="1549" width="9.85546875" style="4" bestFit="1" customWidth="1"/>
    <col min="1550" max="1792" width="9.7109375" style="4"/>
    <col min="1793" max="1793" width="9.28515625" style="4" bestFit="1" customWidth="1"/>
    <col min="1794" max="1794" width="11.28515625" style="4" bestFit="1" customWidth="1"/>
    <col min="1795" max="1795" width="9.7109375" style="4"/>
    <col min="1796" max="1796" width="7.140625" style="4" bestFit="1" customWidth="1"/>
    <col min="1797" max="1797" width="15" style="4" bestFit="1" customWidth="1"/>
    <col min="1798" max="1798" width="10.5703125" style="4" bestFit="1" customWidth="1"/>
    <col min="1799" max="1803" width="9.7109375" style="4"/>
    <col min="1804" max="1804" width="7.7109375" style="4" customWidth="1"/>
    <col min="1805" max="1805" width="9.85546875" style="4" bestFit="1" customWidth="1"/>
    <col min="1806" max="2048" width="9.7109375" style="4"/>
    <col min="2049" max="2049" width="9.28515625" style="4" bestFit="1" customWidth="1"/>
    <col min="2050" max="2050" width="11.28515625" style="4" bestFit="1" customWidth="1"/>
    <col min="2051" max="2051" width="9.7109375" style="4"/>
    <col min="2052" max="2052" width="7.140625" style="4" bestFit="1" customWidth="1"/>
    <col min="2053" max="2053" width="15" style="4" bestFit="1" customWidth="1"/>
    <col min="2054" max="2054" width="10.5703125" style="4" bestFit="1" customWidth="1"/>
    <col min="2055" max="2059" width="9.7109375" style="4"/>
    <col min="2060" max="2060" width="7.7109375" style="4" customWidth="1"/>
    <col min="2061" max="2061" width="9.85546875" style="4" bestFit="1" customWidth="1"/>
    <col min="2062" max="2304" width="9.7109375" style="4"/>
    <col min="2305" max="2305" width="9.28515625" style="4" bestFit="1" customWidth="1"/>
    <col min="2306" max="2306" width="11.28515625" style="4" bestFit="1" customWidth="1"/>
    <col min="2307" max="2307" width="9.7109375" style="4"/>
    <col min="2308" max="2308" width="7.140625" style="4" bestFit="1" customWidth="1"/>
    <col min="2309" max="2309" width="15" style="4" bestFit="1" customWidth="1"/>
    <col min="2310" max="2310" width="10.5703125" style="4" bestFit="1" customWidth="1"/>
    <col min="2311" max="2315" width="9.7109375" style="4"/>
    <col min="2316" max="2316" width="7.7109375" style="4" customWidth="1"/>
    <col min="2317" max="2317" width="9.85546875" style="4" bestFit="1" customWidth="1"/>
    <col min="2318" max="2560" width="9.7109375" style="4"/>
    <col min="2561" max="2561" width="9.28515625" style="4" bestFit="1" customWidth="1"/>
    <col min="2562" max="2562" width="11.28515625" style="4" bestFit="1" customWidth="1"/>
    <col min="2563" max="2563" width="9.7109375" style="4"/>
    <col min="2564" max="2564" width="7.140625" style="4" bestFit="1" customWidth="1"/>
    <col min="2565" max="2565" width="15" style="4" bestFit="1" customWidth="1"/>
    <col min="2566" max="2566" width="10.5703125" style="4" bestFit="1" customWidth="1"/>
    <col min="2567" max="2571" width="9.7109375" style="4"/>
    <col min="2572" max="2572" width="7.7109375" style="4" customWidth="1"/>
    <col min="2573" max="2573" width="9.85546875" style="4" bestFit="1" customWidth="1"/>
    <col min="2574" max="2816" width="9.7109375" style="4"/>
    <col min="2817" max="2817" width="9.28515625" style="4" bestFit="1" customWidth="1"/>
    <col min="2818" max="2818" width="11.28515625" style="4" bestFit="1" customWidth="1"/>
    <col min="2819" max="2819" width="9.7109375" style="4"/>
    <col min="2820" max="2820" width="7.140625" style="4" bestFit="1" customWidth="1"/>
    <col min="2821" max="2821" width="15" style="4" bestFit="1" customWidth="1"/>
    <col min="2822" max="2822" width="10.5703125" style="4" bestFit="1" customWidth="1"/>
    <col min="2823" max="2827" width="9.7109375" style="4"/>
    <col min="2828" max="2828" width="7.7109375" style="4" customWidth="1"/>
    <col min="2829" max="2829" width="9.85546875" style="4" bestFit="1" customWidth="1"/>
    <col min="2830" max="3072" width="9.7109375" style="4"/>
    <col min="3073" max="3073" width="9.28515625" style="4" bestFit="1" customWidth="1"/>
    <col min="3074" max="3074" width="11.28515625" style="4" bestFit="1" customWidth="1"/>
    <col min="3075" max="3075" width="9.7109375" style="4"/>
    <col min="3076" max="3076" width="7.140625" style="4" bestFit="1" customWidth="1"/>
    <col min="3077" max="3077" width="15" style="4" bestFit="1" customWidth="1"/>
    <col min="3078" max="3078" width="10.5703125" style="4" bestFit="1" customWidth="1"/>
    <col min="3079" max="3083" width="9.7109375" style="4"/>
    <col min="3084" max="3084" width="7.7109375" style="4" customWidth="1"/>
    <col min="3085" max="3085" width="9.85546875" style="4" bestFit="1" customWidth="1"/>
    <col min="3086" max="3328" width="9.7109375" style="4"/>
    <col min="3329" max="3329" width="9.28515625" style="4" bestFit="1" customWidth="1"/>
    <col min="3330" max="3330" width="11.28515625" style="4" bestFit="1" customWidth="1"/>
    <col min="3331" max="3331" width="9.7109375" style="4"/>
    <col min="3332" max="3332" width="7.140625" style="4" bestFit="1" customWidth="1"/>
    <col min="3333" max="3333" width="15" style="4" bestFit="1" customWidth="1"/>
    <col min="3334" max="3334" width="10.5703125" style="4" bestFit="1" customWidth="1"/>
    <col min="3335" max="3339" width="9.7109375" style="4"/>
    <col min="3340" max="3340" width="7.7109375" style="4" customWidth="1"/>
    <col min="3341" max="3341" width="9.85546875" style="4" bestFit="1" customWidth="1"/>
    <col min="3342" max="3584" width="9.7109375" style="4"/>
    <col min="3585" max="3585" width="9.28515625" style="4" bestFit="1" customWidth="1"/>
    <col min="3586" max="3586" width="11.28515625" style="4" bestFit="1" customWidth="1"/>
    <col min="3587" max="3587" width="9.7109375" style="4"/>
    <col min="3588" max="3588" width="7.140625" style="4" bestFit="1" customWidth="1"/>
    <col min="3589" max="3589" width="15" style="4" bestFit="1" customWidth="1"/>
    <col min="3590" max="3590" width="10.5703125" style="4" bestFit="1" customWidth="1"/>
    <col min="3591" max="3595" width="9.7109375" style="4"/>
    <col min="3596" max="3596" width="7.7109375" style="4" customWidth="1"/>
    <col min="3597" max="3597" width="9.85546875" style="4" bestFit="1" customWidth="1"/>
    <col min="3598" max="3840" width="9.7109375" style="4"/>
    <col min="3841" max="3841" width="9.28515625" style="4" bestFit="1" customWidth="1"/>
    <col min="3842" max="3842" width="11.28515625" style="4" bestFit="1" customWidth="1"/>
    <col min="3843" max="3843" width="9.7109375" style="4"/>
    <col min="3844" max="3844" width="7.140625" style="4" bestFit="1" customWidth="1"/>
    <col min="3845" max="3845" width="15" style="4" bestFit="1" customWidth="1"/>
    <col min="3846" max="3846" width="10.5703125" style="4" bestFit="1" customWidth="1"/>
    <col min="3847" max="3851" width="9.7109375" style="4"/>
    <col min="3852" max="3852" width="7.7109375" style="4" customWidth="1"/>
    <col min="3853" max="3853" width="9.85546875" style="4" bestFit="1" customWidth="1"/>
    <col min="3854" max="4096" width="9.7109375" style="4"/>
    <col min="4097" max="4097" width="9.28515625" style="4" bestFit="1" customWidth="1"/>
    <col min="4098" max="4098" width="11.28515625" style="4" bestFit="1" customWidth="1"/>
    <col min="4099" max="4099" width="9.7109375" style="4"/>
    <col min="4100" max="4100" width="7.140625" style="4" bestFit="1" customWidth="1"/>
    <col min="4101" max="4101" width="15" style="4" bestFit="1" customWidth="1"/>
    <col min="4102" max="4102" width="10.5703125" style="4" bestFit="1" customWidth="1"/>
    <col min="4103" max="4107" width="9.7109375" style="4"/>
    <col min="4108" max="4108" width="7.7109375" style="4" customWidth="1"/>
    <col min="4109" max="4109" width="9.85546875" style="4" bestFit="1" customWidth="1"/>
    <col min="4110" max="4352" width="9.7109375" style="4"/>
    <col min="4353" max="4353" width="9.28515625" style="4" bestFit="1" customWidth="1"/>
    <col min="4354" max="4354" width="11.28515625" style="4" bestFit="1" customWidth="1"/>
    <col min="4355" max="4355" width="9.7109375" style="4"/>
    <col min="4356" max="4356" width="7.140625" style="4" bestFit="1" customWidth="1"/>
    <col min="4357" max="4357" width="15" style="4" bestFit="1" customWidth="1"/>
    <col min="4358" max="4358" width="10.5703125" style="4" bestFit="1" customWidth="1"/>
    <col min="4359" max="4363" width="9.7109375" style="4"/>
    <col min="4364" max="4364" width="7.7109375" style="4" customWidth="1"/>
    <col min="4365" max="4365" width="9.85546875" style="4" bestFit="1" customWidth="1"/>
    <col min="4366" max="4608" width="9.7109375" style="4"/>
    <col min="4609" max="4609" width="9.28515625" style="4" bestFit="1" customWidth="1"/>
    <col min="4610" max="4610" width="11.28515625" style="4" bestFit="1" customWidth="1"/>
    <col min="4611" max="4611" width="9.7109375" style="4"/>
    <col min="4612" max="4612" width="7.140625" style="4" bestFit="1" customWidth="1"/>
    <col min="4613" max="4613" width="15" style="4" bestFit="1" customWidth="1"/>
    <col min="4614" max="4614" width="10.5703125" style="4" bestFit="1" customWidth="1"/>
    <col min="4615" max="4619" width="9.7109375" style="4"/>
    <col min="4620" max="4620" width="7.7109375" style="4" customWidth="1"/>
    <col min="4621" max="4621" width="9.85546875" style="4" bestFit="1" customWidth="1"/>
    <col min="4622" max="4864" width="9.7109375" style="4"/>
    <col min="4865" max="4865" width="9.28515625" style="4" bestFit="1" customWidth="1"/>
    <col min="4866" max="4866" width="11.28515625" style="4" bestFit="1" customWidth="1"/>
    <col min="4867" max="4867" width="9.7109375" style="4"/>
    <col min="4868" max="4868" width="7.140625" style="4" bestFit="1" customWidth="1"/>
    <col min="4869" max="4869" width="15" style="4" bestFit="1" customWidth="1"/>
    <col min="4870" max="4870" width="10.5703125" style="4" bestFit="1" customWidth="1"/>
    <col min="4871" max="4875" width="9.7109375" style="4"/>
    <col min="4876" max="4876" width="7.7109375" style="4" customWidth="1"/>
    <col min="4877" max="4877" width="9.85546875" style="4" bestFit="1" customWidth="1"/>
    <col min="4878" max="5120" width="9.7109375" style="4"/>
    <col min="5121" max="5121" width="9.28515625" style="4" bestFit="1" customWidth="1"/>
    <col min="5122" max="5122" width="11.28515625" style="4" bestFit="1" customWidth="1"/>
    <col min="5123" max="5123" width="9.7109375" style="4"/>
    <col min="5124" max="5124" width="7.140625" style="4" bestFit="1" customWidth="1"/>
    <col min="5125" max="5125" width="15" style="4" bestFit="1" customWidth="1"/>
    <col min="5126" max="5126" width="10.5703125" style="4" bestFit="1" customWidth="1"/>
    <col min="5127" max="5131" width="9.7109375" style="4"/>
    <col min="5132" max="5132" width="7.7109375" style="4" customWidth="1"/>
    <col min="5133" max="5133" width="9.85546875" style="4" bestFit="1" customWidth="1"/>
    <col min="5134" max="5376" width="9.7109375" style="4"/>
    <col min="5377" max="5377" width="9.28515625" style="4" bestFit="1" customWidth="1"/>
    <col min="5378" max="5378" width="11.28515625" style="4" bestFit="1" customWidth="1"/>
    <col min="5379" max="5379" width="9.7109375" style="4"/>
    <col min="5380" max="5380" width="7.140625" style="4" bestFit="1" customWidth="1"/>
    <col min="5381" max="5381" width="15" style="4" bestFit="1" customWidth="1"/>
    <col min="5382" max="5382" width="10.5703125" style="4" bestFit="1" customWidth="1"/>
    <col min="5383" max="5387" width="9.7109375" style="4"/>
    <col min="5388" max="5388" width="7.7109375" style="4" customWidth="1"/>
    <col min="5389" max="5389" width="9.85546875" style="4" bestFit="1" customWidth="1"/>
    <col min="5390" max="5632" width="9.7109375" style="4"/>
    <col min="5633" max="5633" width="9.28515625" style="4" bestFit="1" customWidth="1"/>
    <col min="5634" max="5634" width="11.28515625" style="4" bestFit="1" customWidth="1"/>
    <col min="5635" max="5635" width="9.7109375" style="4"/>
    <col min="5636" max="5636" width="7.140625" style="4" bestFit="1" customWidth="1"/>
    <col min="5637" max="5637" width="15" style="4" bestFit="1" customWidth="1"/>
    <col min="5638" max="5638" width="10.5703125" style="4" bestFit="1" customWidth="1"/>
    <col min="5639" max="5643" width="9.7109375" style="4"/>
    <col min="5644" max="5644" width="7.7109375" style="4" customWidth="1"/>
    <col min="5645" max="5645" width="9.85546875" style="4" bestFit="1" customWidth="1"/>
    <col min="5646" max="5888" width="9.7109375" style="4"/>
    <col min="5889" max="5889" width="9.28515625" style="4" bestFit="1" customWidth="1"/>
    <col min="5890" max="5890" width="11.28515625" style="4" bestFit="1" customWidth="1"/>
    <col min="5891" max="5891" width="9.7109375" style="4"/>
    <col min="5892" max="5892" width="7.140625" style="4" bestFit="1" customWidth="1"/>
    <col min="5893" max="5893" width="15" style="4" bestFit="1" customWidth="1"/>
    <col min="5894" max="5894" width="10.5703125" style="4" bestFit="1" customWidth="1"/>
    <col min="5895" max="5899" width="9.7109375" style="4"/>
    <col min="5900" max="5900" width="7.7109375" style="4" customWidth="1"/>
    <col min="5901" max="5901" width="9.85546875" style="4" bestFit="1" customWidth="1"/>
    <col min="5902" max="6144" width="9.7109375" style="4"/>
    <col min="6145" max="6145" width="9.28515625" style="4" bestFit="1" customWidth="1"/>
    <col min="6146" max="6146" width="11.28515625" style="4" bestFit="1" customWidth="1"/>
    <col min="6147" max="6147" width="9.7109375" style="4"/>
    <col min="6148" max="6148" width="7.140625" style="4" bestFit="1" customWidth="1"/>
    <col min="6149" max="6149" width="15" style="4" bestFit="1" customWidth="1"/>
    <col min="6150" max="6150" width="10.5703125" style="4" bestFit="1" customWidth="1"/>
    <col min="6151" max="6155" width="9.7109375" style="4"/>
    <col min="6156" max="6156" width="7.7109375" style="4" customWidth="1"/>
    <col min="6157" max="6157" width="9.85546875" style="4" bestFit="1" customWidth="1"/>
    <col min="6158" max="6400" width="9.7109375" style="4"/>
    <col min="6401" max="6401" width="9.28515625" style="4" bestFit="1" customWidth="1"/>
    <col min="6402" max="6402" width="11.28515625" style="4" bestFit="1" customWidth="1"/>
    <col min="6403" max="6403" width="9.7109375" style="4"/>
    <col min="6404" max="6404" width="7.140625" style="4" bestFit="1" customWidth="1"/>
    <col min="6405" max="6405" width="15" style="4" bestFit="1" customWidth="1"/>
    <col min="6406" max="6406" width="10.5703125" style="4" bestFit="1" customWidth="1"/>
    <col min="6407" max="6411" width="9.7109375" style="4"/>
    <col min="6412" max="6412" width="7.7109375" style="4" customWidth="1"/>
    <col min="6413" max="6413" width="9.85546875" style="4" bestFit="1" customWidth="1"/>
    <col min="6414" max="6656" width="9.7109375" style="4"/>
    <col min="6657" max="6657" width="9.28515625" style="4" bestFit="1" customWidth="1"/>
    <col min="6658" max="6658" width="11.28515625" style="4" bestFit="1" customWidth="1"/>
    <col min="6659" max="6659" width="9.7109375" style="4"/>
    <col min="6660" max="6660" width="7.140625" style="4" bestFit="1" customWidth="1"/>
    <col min="6661" max="6661" width="15" style="4" bestFit="1" customWidth="1"/>
    <col min="6662" max="6662" width="10.5703125" style="4" bestFit="1" customWidth="1"/>
    <col min="6663" max="6667" width="9.7109375" style="4"/>
    <col min="6668" max="6668" width="7.7109375" style="4" customWidth="1"/>
    <col min="6669" max="6669" width="9.85546875" style="4" bestFit="1" customWidth="1"/>
    <col min="6670" max="6912" width="9.7109375" style="4"/>
    <col min="6913" max="6913" width="9.28515625" style="4" bestFit="1" customWidth="1"/>
    <col min="6914" max="6914" width="11.28515625" style="4" bestFit="1" customWidth="1"/>
    <col min="6915" max="6915" width="9.7109375" style="4"/>
    <col min="6916" max="6916" width="7.140625" style="4" bestFit="1" customWidth="1"/>
    <col min="6917" max="6917" width="15" style="4" bestFit="1" customWidth="1"/>
    <col min="6918" max="6918" width="10.5703125" style="4" bestFit="1" customWidth="1"/>
    <col min="6919" max="6923" width="9.7109375" style="4"/>
    <col min="6924" max="6924" width="7.7109375" style="4" customWidth="1"/>
    <col min="6925" max="6925" width="9.85546875" style="4" bestFit="1" customWidth="1"/>
    <col min="6926" max="7168" width="9.7109375" style="4"/>
    <col min="7169" max="7169" width="9.28515625" style="4" bestFit="1" customWidth="1"/>
    <col min="7170" max="7170" width="11.28515625" style="4" bestFit="1" customWidth="1"/>
    <col min="7171" max="7171" width="9.7109375" style="4"/>
    <col min="7172" max="7172" width="7.140625" style="4" bestFit="1" customWidth="1"/>
    <col min="7173" max="7173" width="15" style="4" bestFit="1" customWidth="1"/>
    <col min="7174" max="7174" width="10.5703125" style="4" bestFit="1" customWidth="1"/>
    <col min="7175" max="7179" width="9.7109375" style="4"/>
    <col min="7180" max="7180" width="7.7109375" style="4" customWidth="1"/>
    <col min="7181" max="7181" width="9.85546875" style="4" bestFit="1" customWidth="1"/>
    <col min="7182" max="7424" width="9.7109375" style="4"/>
    <col min="7425" max="7425" width="9.28515625" style="4" bestFit="1" customWidth="1"/>
    <col min="7426" max="7426" width="11.28515625" style="4" bestFit="1" customWidth="1"/>
    <col min="7427" max="7427" width="9.7109375" style="4"/>
    <col min="7428" max="7428" width="7.140625" style="4" bestFit="1" customWidth="1"/>
    <col min="7429" max="7429" width="15" style="4" bestFit="1" customWidth="1"/>
    <col min="7430" max="7430" width="10.5703125" style="4" bestFit="1" customWidth="1"/>
    <col min="7431" max="7435" width="9.7109375" style="4"/>
    <col min="7436" max="7436" width="7.7109375" style="4" customWidth="1"/>
    <col min="7437" max="7437" width="9.85546875" style="4" bestFit="1" customWidth="1"/>
    <col min="7438" max="7680" width="9.7109375" style="4"/>
    <col min="7681" max="7681" width="9.28515625" style="4" bestFit="1" customWidth="1"/>
    <col min="7682" max="7682" width="11.28515625" style="4" bestFit="1" customWidth="1"/>
    <col min="7683" max="7683" width="9.7109375" style="4"/>
    <col min="7684" max="7684" width="7.140625" style="4" bestFit="1" customWidth="1"/>
    <col min="7685" max="7685" width="15" style="4" bestFit="1" customWidth="1"/>
    <col min="7686" max="7686" width="10.5703125" style="4" bestFit="1" customWidth="1"/>
    <col min="7687" max="7691" width="9.7109375" style="4"/>
    <col min="7692" max="7692" width="7.7109375" style="4" customWidth="1"/>
    <col min="7693" max="7693" width="9.85546875" style="4" bestFit="1" customWidth="1"/>
    <col min="7694" max="7936" width="9.7109375" style="4"/>
    <col min="7937" max="7937" width="9.28515625" style="4" bestFit="1" customWidth="1"/>
    <col min="7938" max="7938" width="11.28515625" style="4" bestFit="1" customWidth="1"/>
    <col min="7939" max="7939" width="9.7109375" style="4"/>
    <col min="7940" max="7940" width="7.140625" style="4" bestFit="1" customWidth="1"/>
    <col min="7941" max="7941" width="15" style="4" bestFit="1" customWidth="1"/>
    <col min="7942" max="7942" width="10.5703125" style="4" bestFit="1" customWidth="1"/>
    <col min="7943" max="7947" width="9.7109375" style="4"/>
    <col min="7948" max="7948" width="7.7109375" style="4" customWidth="1"/>
    <col min="7949" max="7949" width="9.85546875" style="4" bestFit="1" customWidth="1"/>
    <col min="7950" max="8192" width="9.7109375" style="4"/>
    <col min="8193" max="8193" width="9.28515625" style="4" bestFit="1" customWidth="1"/>
    <col min="8194" max="8194" width="11.28515625" style="4" bestFit="1" customWidth="1"/>
    <col min="8195" max="8195" width="9.7109375" style="4"/>
    <col min="8196" max="8196" width="7.140625" style="4" bestFit="1" customWidth="1"/>
    <col min="8197" max="8197" width="15" style="4" bestFit="1" customWidth="1"/>
    <col min="8198" max="8198" width="10.5703125" style="4" bestFit="1" customWidth="1"/>
    <col min="8199" max="8203" width="9.7109375" style="4"/>
    <col min="8204" max="8204" width="7.7109375" style="4" customWidth="1"/>
    <col min="8205" max="8205" width="9.85546875" style="4" bestFit="1" customWidth="1"/>
    <col min="8206" max="8448" width="9.7109375" style="4"/>
    <col min="8449" max="8449" width="9.28515625" style="4" bestFit="1" customWidth="1"/>
    <col min="8450" max="8450" width="11.28515625" style="4" bestFit="1" customWidth="1"/>
    <col min="8451" max="8451" width="9.7109375" style="4"/>
    <col min="8452" max="8452" width="7.140625" style="4" bestFit="1" customWidth="1"/>
    <col min="8453" max="8453" width="15" style="4" bestFit="1" customWidth="1"/>
    <col min="8454" max="8454" width="10.5703125" style="4" bestFit="1" customWidth="1"/>
    <col min="8455" max="8459" width="9.7109375" style="4"/>
    <col min="8460" max="8460" width="7.7109375" style="4" customWidth="1"/>
    <col min="8461" max="8461" width="9.85546875" style="4" bestFit="1" customWidth="1"/>
    <col min="8462" max="8704" width="9.7109375" style="4"/>
    <col min="8705" max="8705" width="9.28515625" style="4" bestFit="1" customWidth="1"/>
    <col min="8706" max="8706" width="11.28515625" style="4" bestFit="1" customWidth="1"/>
    <col min="8707" max="8707" width="9.7109375" style="4"/>
    <col min="8708" max="8708" width="7.140625" style="4" bestFit="1" customWidth="1"/>
    <col min="8709" max="8709" width="15" style="4" bestFit="1" customWidth="1"/>
    <col min="8710" max="8710" width="10.5703125" style="4" bestFit="1" customWidth="1"/>
    <col min="8711" max="8715" width="9.7109375" style="4"/>
    <col min="8716" max="8716" width="7.7109375" style="4" customWidth="1"/>
    <col min="8717" max="8717" width="9.85546875" style="4" bestFit="1" customWidth="1"/>
    <col min="8718" max="8960" width="9.7109375" style="4"/>
    <col min="8961" max="8961" width="9.28515625" style="4" bestFit="1" customWidth="1"/>
    <col min="8962" max="8962" width="11.28515625" style="4" bestFit="1" customWidth="1"/>
    <col min="8963" max="8963" width="9.7109375" style="4"/>
    <col min="8964" max="8964" width="7.140625" style="4" bestFit="1" customWidth="1"/>
    <col min="8965" max="8965" width="15" style="4" bestFit="1" customWidth="1"/>
    <col min="8966" max="8966" width="10.5703125" style="4" bestFit="1" customWidth="1"/>
    <col min="8967" max="8971" width="9.7109375" style="4"/>
    <col min="8972" max="8972" width="7.7109375" style="4" customWidth="1"/>
    <col min="8973" max="8973" width="9.85546875" style="4" bestFit="1" customWidth="1"/>
    <col min="8974" max="9216" width="9.7109375" style="4"/>
    <col min="9217" max="9217" width="9.28515625" style="4" bestFit="1" customWidth="1"/>
    <col min="9218" max="9218" width="11.28515625" style="4" bestFit="1" customWidth="1"/>
    <col min="9219" max="9219" width="9.7109375" style="4"/>
    <col min="9220" max="9220" width="7.140625" style="4" bestFit="1" customWidth="1"/>
    <col min="9221" max="9221" width="15" style="4" bestFit="1" customWidth="1"/>
    <col min="9222" max="9222" width="10.5703125" style="4" bestFit="1" customWidth="1"/>
    <col min="9223" max="9227" width="9.7109375" style="4"/>
    <col min="9228" max="9228" width="7.7109375" style="4" customWidth="1"/>
    <col min="9229" max="9229" width="9.85546875" style="4" bestFit="1" customWidth="1"/>
    <col min="9230" max="9472" width="9.7109375" style="4"/>
    <col min="9473" max="9473" width="9.28515625" style="4" bestFit="1" customWidth="1"/>
    <col min="9474" max="9474" width="11.28515625" style="4" bestFit="1" customWidth="1"/>
    <col min="9475" max="9475" width="9.7109375" style="4"/>
    <col min="9476" max="9476" width="7.140625" style="4" bestFit="1" customWidth="1"/>
    <col min="9477" max="9477" width="15" style="4" bestFit="1" customWidth="1"/>
    <col min="9478" max="9478" width="10.5703125" style="4" bestFit="1" customWidth="1"/>
    <col min="9479" max="9483" width="9.7109375" style="4"/>
    <col min="9484" max="9484" width="7.7109375" style="4" customWidth="1"/>
    <col min="9485" max="9485" width="9.85546875" style="4" bestFit="1" customWidth="1"/>
    <col min="9486" max="9728" width="9.7109375" style="4"/>
    <col min="9729" max="9729" width="9.28515625" style="4" bestFit="1" customWidth="1"/>
    <col min="9730" max="9730" width="11.28515625" style="4" bestFit="1" customWidth="1"/>
    <col min="9731" max="9731" width="9.7109375" style="4"/>
    <col min="9732" max="9732" width="7.140625" style="4" bestFit="1" customWidth="1"/>
    <col min="9733" max="9733" width="15" style="4" bestFit="1" customWidth="1"/>
    <col min="9734" max="9734" width="10.5703125" style="4" bestFit="1" customWidth="1"/>
    <col min="9735" max="9739" width="9.7109375" style="4"/>
    <col min="9740" max="9740" width="7.7109375" style="4" customWidth="1"/>
    <col min="9741" max="9741" width="9.85546875" style="4" bestFit="1" customWidth="1"/>
    <col min="9742" max="9984" width="9.7109375" style="4"/>
    <col min="9985" max="9985" width="9.28515625" style="4" bestFit="1" customWidth="1"/>
    <col min="9986" max="9986" width="11.28515625" style="4" bestFit="1" customWidth="1"/>
    <col min="9987" max="9987" width="9.7109375" style="4"/>
    <col min="9988" max="9988" width="7.140625" style="4" bestFit="1" customWidth="1"/>
    <col min="9989" max="9989" width="15" style="4" bestFit="1" customWidth="1"/>
    <col min="9990" max="9990" width="10.5703125" style="4" bestFit="1" customWidth="1"/>
    <col min="9991" max="9995" width="9.7109375" style="4"/>
    <col min="9996" max="9996" width="7.7109375" style="4" customWidth="1"/>
    <col min="9997" max="9997" width="9.85546875" style="4" bestFit="1" customWidth="1"/>
    <col min="9998" max="10240" width="9.7109375" style="4"/>
    <col min="10241" max="10241" width="9.28515625" style="4" bestFit="1" customWidth="1"/>
    <col min="10242" max="10242" width="11.28515625" style="4" bestFit="1" customWidth="1"/>
    <col min="10243" max="10243" width="9.7109375" style="4"/>
    <col min="10244" max="10244" width="7.140625" style="4" bestFit="1" customWidth="1"/>
    <col min="10245" max="10245" width="15" style="4" bestFit="1" customWidth="1"/>
    <col min="10246" max="10246" width="10.5703125" style="4" bestFit="1" customWidth="1"/>
    <col min="10247" max="10251" width="9.7109375" style="4"/>
    <col min="10252" max="10252" width="7.7109375" style="4" customWidth="1"/>
    <col min="10253" max="10253" width="9.85546875" style="4" bestFit="1" customWidth="1"/>
    <col min="10254" max="10496" width="9.7109375" style="4"/>
    <col min="10497" max="10497" width="9.28515625" style="4" bestFit="1" customWidth="1"/>
    <col min="10498" max="10498" width="11.28515625" style="4" bestFit="1" customWidth="1"/>
    <col min="10499" max="10499" width="9.7109375" style="4"/>
    <col min="10500" max="10500" width="7.140625" style="4" bestFit="1" customWidth="1"/>
    <col min="10501" max="10501" width="15" style="4" bestFit="1" customWidth="1"/>
    <col min="10502" max="10502" width="10.5703125" style="4" bestFit="1" customWidth="1"/>
    <col min="10503" max="10507" width="9.7109375" style="4"/>
    <col min="10508" max="10508" width="7.7109375" style="4" customWidth="1"/>
    <col min="10509" max="10509" width="9.85546875" style="4" bestFit="1" customWidth="1"/>
    <col min="10510" max="10752" width="9.7109375" style="4"/>
    <col min="10753" max="10753" width="9.28515625" style="4" bestFit="1" customWidth="1"/>
    <col min="10754" max="10754" width="11.28515625" style="4" bestFit="1" customWidth="1"/>
    <col min="10755" max="10755" width="9.7109375" style="4"/>
    <col min="10756" max="10756" width="7.140625" style="4" bestFit="1" customWidth="1"/>
    <col min="10757" max="10757" width="15" style="4" bestFit="1" customWidth="1"/>
    <col min="10758" max="10758" width="10.5703125" style="4" bestFit="1" customWidth="1"/>
    <col min="10759" max="10763" width="9.7109375" style="4"/>
    <col min="10764" max="10764" width="7.7109375" style="4" customWidth="1"/>
    <col min="10765" max="10765" width="9.85546875" style="4" bestFit="1" customWidth="1"/>
    <col min="10766" max="11008" width="9.7109375" style="4"/>
    <col min="11009" max="11009" width="9.28515625" style="4" bestFit="1" customWidth="1"/>
    <col min="11010" max="11010" width="11.28515625" style="4" bestFit="1" customWidth="1"/>
    <col min="11011" max="11011" width="9.7109375" style="4"/>
    <col min="11012" max="11012" width="7.140625" style="4" bestFit="1" customWidth="1"/>
    <col min="11013" max="11013" width="15" style="4" bestFit="1" customWidth="1"/>
    <col min="11014" max="11014" width="10.5703125" style="4" bestFit="1" customWidth="1"/>
    <col min="11015" max="11019" width="9.7109375" style="4"/>
    <col min="11020" max="11020" width="7.7109375" style="4" customWidth="1"/>
    <col min="11021" max="11021" width="9.85546875" style="4" bestFit="1" customWidth="1"/>
    <col min="11022" max="11264" width="9.7109375" style="4"/>
    <col min="11265" max="11265" width="9.28515625" style="4" bestFit="1" customWidth="1"/>
    <col min="11266" max="11266" width="11.28515625" style="4" bestFit="1" customWidth="1"/>
    <col min="11267" max="11267" width="9.7109375" style="4"/>
    <col min="11268" max="11268" width="7.140625" style="4" bestFit="1" customWidth="1"/>
    <col min="11269" max="11269" width="15" style="4" bestFit="1" customWidth="1"/>
    <col min="11270" max="11270" width="10.5703125" style="4" bestFit="1" customWidth="1"/>
    <col min="11271" max="11275" width="9.7109375" style="4"/>
    <col min="11276" max="11276" width="7.7109375" style="4" customWidth="1"/>
    <col min="11277" max="11277" width="9.85546875" style="4" bestFit="1" customWidth="1"/>
    <col min="11278" max="11520" width="9.7109375" style="4"/>
    <col min="11521" max="11521" width="9.28515625" style="4" bestFit="1" customWidth="1"/>
    <col min="11522" max="11522" width="11.28515625" style="4" bestFit="1" customWidth="1"/>
    <col min="11523" max="11523" width="9.7109375" style="4"/>
    <col min="11524" max="11524" width="7.140625" style="4" bestFit="1" customWidth="1"/>
    <col min="11525" max="11525" width="15" style="4" bestFit="1" customWidth="1"/>
    <col min="11526" max="11526" width="10.5703125" style="4" bestFit="1" customWidth="1"/>
    <col min="11527" max="11531" width="9.7109375" style="4"/>
    <col min="11532" max="11532" width="7.7109375" style="4" customWidth="1"/>
    <col min="11533" max="11533" width="9.85546875" style="4" bestFit="1" customWidth="1"/>
    <col min="11534" max="11776" width="9.7109375" style="4"/>
    <col min="11777" max="11777" width="9.28515625" style="4" bestFit="1" customWidth="1"/>
    <col min="11778" max="11778" width="11.28515625" style="4" bestFit="1" customWidth="1"/>
    <col min="11779" max="11779" width="9.7109375" style="4"/>
    <col min="11780" max="11780" width="7.140625" style="4" bestFit="1" customWidth="1"/>
    <col min="11781" max="11781" width="15" style="4" bestFit="1" customWidth="1"/>
    <col min="11782" max="11782" width="10.5703125" style="4" bestFit="1" customWidth="1"/>
    <col min="11783" max="11787" width="9.7109375" style="4"/>
    <col min="11788" max="11788" width="7.7109375" style="4" customWidth="1"/>
    <col min="11789" max="11789" width="9.85546875" style="4" bestFit="1" customWidth="1"/>
    <col min="11790" max="12032" width="9.7109375" style="4"/>
    <col min="12033" max="12033" width="9.28515625" style="4" bestFit="1" customWidth="1"/>
    <col min="12034" max="12034" width="11.28515625" style="4" bestFit="1" customWidth="1"/>
    <col min="12035" max="12035" width="9.7109375" style="4"/>
    <col min="12036" max="12036" width="7.140625" style="4" bestFit="1" customWidth="1"/>
    <col min="12037" max="12037" width="15" style="4" bestFit="1" customWidth="1"/>
    <col min="12038" max="12038" width="10.5703125" style="4" bestFit="1" customWidth="1"/>
    <col min="12039" max="12043" width="9.7109375" style="4"/>
    <col min="12044" max="12044" width="7.7109375" style="4" customWidth="1"/>
    <col min="12045" max="12045" width="9.85546875" style="4" bestFit="1" customWidth="1"/>
    <col min="12046" max="12288" width="9.7109375" style="4"/>
    <col min="12289" max="12289" width="9.28515625" style="4" bestFit="1" customWidth="1"/>
    <col min="12290" max="12290" width="11.28515625" style="4" bestFit="1" customWidth="1"/>
    <col min="12291" max="12291" width="9.7109375" style="4"/>
    <col min="12292" max="12292" width="7.140625" style="4" bestFit="1" customWidth="1"/>
    <col min="12293" max="12293" width="15" style="4" bestFit="1" customWidth="1"/>
    <col min="12294" max="12294" width="10.5703125" style="4" bestFit="1" customWidth="1"/>
    <col min="12295" max="12299" width="9.7109375" style="4"/>
    <col min="12300" max="12300" width="7.7109375" style="4" customWidth="1"/>
    <col min="12301" max="12301" width="9.85546875" style="4" bestFit="1" customWidth="1"/>
    <col min="12302" max="12544" width="9.7109375" style="4"/>
    <col min="12545" max="12545" width="9.28515625" style="4" bestFit="1" customWidth="1"/>
    <col min="12546" max="12546" width="11.28515625" style="4" bestFit="1" customWidth="1"/>
    <col min="12547" max="12547" width="9.7109375" style="4"/>
    <col min="12548" max="12548" width="7.140625" style="4" bestFit="1" customWidth="1"/>
    <col min="12549" max="12549" width="15" style="4" bestFit="1" customWidth="1"/>
    <col min="12550" max="12550" width="10.5703125" style="4" bestFit="1" customWidth="1"/>
    <col min="12551" max="12555" width="9.7109375" style="4"/>
    <col min="12556" max="12556" width="7.7109375" style="4" customWidth="1"/>
    <col min="12557" max="12557" width="9.85546875" style="4" bestFit="1" customWidth="1"/>
    <col min="12558" max="12800" width="9.7109375" style="4"/>
    <col min="12801" max="12801" width="9.28515625" style="4" bestFit="1" customWidth="1"/>
    <col min="12802" max="12802" width="11.28515625" style="4" bestFit="1" customWidth="1"/>
    <col min="12803" max="12803" width="9.7109375" style="4"/>
    <col min="12804" max="12804" width="7.140625" style="4" bestFit="1" customWidth="1"/>
    <col min="12805" max="12805" width="15" style="4" bestFit="1" customWidth="1"/>
    <col min="12806" max="12806" width="10.5703125" style="4" bestFit="1" customWidth="1"/>
    <col min="12807" max="12811" width="9.7109375" style="4"/>
    <col min="12812" max="12812" width="7.7109375" style="4" customWidth="1"/>
    <col min="12813" max="12813" width="9.85546875" style="4" bestFit="1" customWidth="1"/>
    <col min="12814" max="13056" width="9.7109375" style="4"/>
    <col min="13057" max="13057" width="9.28515625" style="4" bestFit="1" customWidth="1"/>
    <col min="13058" max="13058" width="11.28515625" style="4" bestFit="1" customWidth="1"/>
    <col min="13059" max="13059" width="9.7109375" style="4"/>
    <col min="13060" max="13060" width="7.140625" style="4" bestFit="1" customWidth="1"/>
    <col min="13061" max="13061" width="15" style="4" bestFit="1" customWidth="1"/>
    <col min="13062" max="13062" width="10.5703125" style="4" bestFit="1" customWidth="1"/>
    <col min="13063" max="13067" width="9.7109375" style="4"/>
    <col min="13068" max="13068" width="7.7109375" style="4" customWidth="1"/>
    <col min="13069" max="13069" width="9.85546875" style="4" bestFit="1" customWidth="1"/>
    <col min="13070" max="13312" width="9.7109375" style="4"/>
    <col min="13313" max="13313" width="9.28515625" style="4" bestFit="1" customWidth="1"/>
    <col min="13314" max="13314" width="11.28515625" style="4" bestFit="1" customWidth="1"/>
    <col min="13315" max="13315" width="9.7109375" style="4"/>
    <col min="13316" max="13316" width="7.140625" style="4" bestFit="1" customWidth="1"/>
    <col min="13317" max="13317" width="15" style="4" bestFit="1" customWidth="1"/>
    <col min="13318" max="13318" width="10.5703125" style="4" bestFit="1" customWidth="1"/>
    <col min="13319" max="13323" width="9.7109375" style="4"/>
    <col min="13324" max="13324" width="7.7109375" style="4" customWidth="1"/>
    <col min="13325" max="13325" width="9.85546875" style="4" bestFit="1" customWidth="1"/>
    <col min="13326" max="13568" width="9.7109375" style="4"/>
    <col min="13569" max="13569" width="9.28515625" style="4" bestFit="1" customWidth="1"/>
    <col min="13570" max="13570" width="11.28515625" style="4" bestFit="1" customWidth="1"/>
    <col min="13571" max="13571" width="9.7109375" style="4"/>
    <col min="13572" max="13572" width="7.140625" style="4" bestFit="1" customWidth="1"/>
    <col min="13573" max="13573" width="15" style="4" bestFit="1" customWidth="1"/>
    <col min="13574" max="13574" width="10.5703125" style="4" bestFit="1" customWidth="1"/>
    <col min="13575" max="13579" width="9.7109375" style="4"/>
    <col min="13580" max="13580" width="7.7109375" style="4" customWidth="1"/>
    <col min="13581" max="13581" width="9.85546875" style="4" bestFit="1" customWidth="1"/>
    <col min="13582" max="13824" width="9.7109375" style="4"/>
    <col min="13825" max="13825" width="9.28515625" style="4" bestFit="1" customWidth="1"/>
    <col min="13826" max="13826" width="11.28515625" style="4" bestFit="1" customWidth="1"/>
    <col min="13827" max="13827" width="9.7109375" style="4"/>
    <col min="13828" max="13828" width="7.140625" style="4" bestFit="1" customWidth="1"/>
    <col min="13829" max="13829" width="15" style="4" bestFit="1" customWidth="1"/>
    <col min="13830" max="13830" width="10.5703125" style="4" bestFit="1" customWidth="1"/>
    <col min="13831" max="13835" width="9.7109375" style="4"/>
    <col min="13836" max="13836" width="7.7109375" style="4" customWidth="1"/>
    <col min="13837" max="13837" width="9.85546875" style="4" bestFit="1" customWidth="1"/>
    <col min="13838" max="14080" width="9.7109375" style="4"/>
    <col min="14081" max="14081" width="9.28515625" style="4" bestFit="1" customWidth="1"/>
    <col min="14082" max="14082" width="11.28515625" style="4" bestFit="1" customWidth="1"/>
    <col min="14083" max="14083" width="9.7109375" style="4"/>
    <col min="14084" max="14084" width="7.140625" style="4" bestFit="1" customWidth="1"/>
    <col min="14085" max="14085" width="15" style="4" bestFit="1" customWidth="1"/>
    <col min="14086" max="14086" width="10.5703125" style="4" bestFit="1" customWidth="1"/>
    <col min="14087" max="14091" width="9.7109375" style="4"/>
    <col min="14092" max="14092" width="7.7109375" style="4" customWidth="1"/>
    <col min="14093" max="14093" width="9.85546875" style="4" bestFit="1" customWidth="1"/>
    <col min="14094" max="14336" width="9.7109375" style="4"/>
    <col min="14337" max="14337" width="9.28515625" style="4" bestFit="1" customWidth="1"/>
    <col min="14338" max="14338" width="11.28515625" style="4" bestFit="1" customWidth="1"/>
    <col min="14339" max="14339" width="9.7109375" style="4"/>
    <col min="14340" max="14340" width="7.140625" style="4" bestFit="1" customWidth="1"/>
    <col min="14341" max="14341" width="15" style="4" bestFit="1" customWidth="1"/>
    <col min="14342" max="14342" width="10.5703125" style="4" bestFit="1" customWidth="1"/>
    <col min="14343" max="14347" width="9.7109375" style="4"/>
    <col min="14348" max="14348" width="7.7109375" style="4" customWidth="1"/>
    <col min="14349" max="14349" width="9.85546875" style="4" bestFit="1" customWidth="1"/>
    <col min="14350" max="14592" width="9.7109375" style="4"/>
    <col min="14593" max="14593" width="9.28515625" style="4" bestFit="1" customWidth="1"/>
    <col min="14594" max="14594" width="11.28515625" style="4" bestFit="1" customWidth="1"/>
    <col min="14595" max="14595" width="9.7109375" style="4"/>
    <col min="14596" max="14596" width="7.140625" style="4" bestFit="1" customWidth="1"/>
    <col min="14597" max="14597" width="15" style="4" bestFit="1" customWidth="1"/>
    <col min="14598" max="14598" width="10.5703125" style="4" bestFit="1" customWidth="1"/>
    <col min="14599" max="14603" width="9.7109375" style="4"/>
    <col min="14604" max="14604" width="7.7109375" style="4" customWidth="1"/>
    <col min="14605" max="14605" width="9.85546875" style="4" bestFit="1" customWidth="1"/>
    <col min="14606" max="14848" width="9.7109375" style="4"/>
    <col min="14849" max="14849" width="9.28515625" style="4" bestFit="1" customWidth="1"/>
    <col min="14850" max="14850" width="11.28515625" style="4" bestFit="1" customWidth="1"/>
    <col min="14851" max="14851" width="9.7109375" style="4"/>
    <col min="14852" max="14852" width="7.140625" style="4" bestFit="1" customWidth="1"/>
    <col min="14853" max="14853" width="15" style="4" bestFit="1" customWidth="1"/>
    <col min="14854" max="14854" width="10.5703125" style="4" bestFit="1" customWidth="1"/>
    <col min="14855" max="14859" width="9.7109375" style="4"/>
    <col min="14860" max="14860" width="7.7109375" style="4" customWidth="1"/>
    <col min="14861" max="14861" width="9.85546875" style="4" bestFit="1" customWidth="1"/>
    <col min="14862" max="15104" width="9.7109375" style="4"/>
    <col min="15105" max="15105" width="9.28515625" style="4" bestFit="1" customWidth="1"/>
    <col min="15106" max="15106" width="11.28515625" style="4" bestFit="1" customWidth="1"/>
    <col min="15107" max="15107" width="9.7109375" style="4"/>
    <col min="15108" max="15108" width="7.140625" style="4" bestFit="1" customWidth="1"/>
    <col min="15109" max="15109" width="15" style="4" bestFit="1" customWidth="1"/>
    <col min="15110" max="15110" width="10.5703125" style="4" bestFit="1" customWidth="1"/>
    <col min="15111" max="15115" width="9.7109375" style="4"/>
    <col min="15116" max="15116" width="7.7109375" style="4" customWidth="1"/>
    <col min="15117" max="15117" width="9.85546875" style="4" bestFit="1" customWidth="1"/>
    <col min="15118" max="15360" width="9.7109375" style="4"/>
    <col min="15361" max="15361" width="9.28515625" style="4" bestFit="1" customWidth="1"/>
    <col min="15362" max="15362" width="11.28515625" style="4" bestFit="1" customWidth="1"/>
    <col min="15363" max="15363" width="9.7109375" style="4"/>
    <col min="15364" max="15364" width="7.140625" style="4" bestFit="1" customWidth="1"/>
    <col min="15365" max="15365" width="15" style="4" bestFit="1" customWidth="1"/>
    <col min="15366" max="15366" width="10.5703125" style="4" bestFit="1" customWidth="1"/>
    <col min="15367" max="15371" width="9.7109375" style="4"/>
    <col min="15372" max="15372" width="7.7109375" style="4" customWidth="1"/>
    <col min="15373" max="15373" width="9.85546875" style="4" bestFit="1" customWidth="1"/>
    <col min="15374" max="15616" width="9.7109375" style="4"/>
    <col min="15617" max="15617" width="9.28515625" style="4" bestFit="1" customWidth="1"/>
    <col min="15618" max="15618" width="11.28515625" style="4" bestFit="1" customWidth="1"/>
    <col min="15619" max="15619" width="9.7109375" style="4"/>
    <col min="15620" max="15620" width="7.140625" style="4" bestFit="1" customWidth="1"/>
    <col min="15621" max="15621" width="15" style="4" bestFit="1" customWidth="1"/>
    <col min="15622" max="15622" width="10.5703125" style="4" bestFit="1" customWidth="1"/>
    <col min="15623" max="15627" width="9.7109375" style="4"/>
    <col min="15628" max="15628" width="7.7109375" style="4" customWidth="1"/>
    <col min="15629" max="15629" width="9.85546875" style="4" bestFit="1" customWidth="1"/>
    <col min="15630" max="15872" width="9.7109375" style="4"/>
    <col min="15873" max="15873" width="9.28515625" style="4" bestFit="1" customWidth="1"/>
    <col min="15874" max="15874" width="11.28515625" style="4" bestFit="1" customWidth="1"/>
    <col min="15875" max="15875" width="9.7109375" style="4"/>
    <col min="15876" max="15876" width="7.140625" style="4" bestFit="1" customWidth="1"/>
    <col min="15877" max="15877" width="15" style="4" bestFit="1" customWidth="1"/>
    <col min="15878" max="15878" width="10.5703125" style="4" bestFit="1" customWidth="1"/>
    <col min="15879" max="15883" width="9.7109375" style="4"/>
    <col min="15884" max="15884" width="7.7109375" style="4" customWidth="1"/>
    <col min="15885" max="15885" width="9.85546875" style="4" bestFit="1" customWidth="1"/>
    <col min="15886" max="16128" width="9.7109375" style="4"/>
    <col min="16129" max="16129" width="9.28515625" style="4" bestFit="1" customWidth="1"/>
    <col min="16130" max="16130" width="11.28515625" style="4" bestFit="1" customWidth="1"/>
    <col min="16131" max="16131" width="9.7109375" style="4"/>
    <col min="16132" max="16132" width="7.140625" style="4" bestFit="1" customWidth="1"/>
    <col min="16133" max="16133" width="15" style="4" bestFit="1" customWidth="1"/>
    <col min="16134" max="16134" width="10.5703125" style="4" bestFit="1" customWidth="1"/>
    <col min="16135" max="16139" width="9.7109375" style="4"/>
    <col min="16140" max="16140" width="7.7109375" style="4" customWidth="1"/>
    <col min="16141" max="16141" width="9.85546875" style="4" bestFit="1" customWidth="1"/>
    <col min="16142" max="16384" width="9.7109375" style="4"/>
  </cols>
  <sheetData>
    <row r="1" spans="1:14" x14ac:dyDescent="0.25">
      <c r="A1" s="1"/>
      <c r="B1" s="2"/>
      <c r="C1" s="2"/>
      <c r="D1" s="41"/>
      <c r="E1" s="3" t="s">
        <v>11</v>
      </c>
      <c r="F1" s="42"/>
      <c r="M1" s="5" t="s">
        <v>0</v>
      </c>
    </row>
    <row r="2" spans="1:14" x14ac:dyDescent="0.25">
      <c r="A2" s="6"/>
      <c r="B2" s="7"/>
      <c r="C2" s="8" t="s">
        <v>13</v>
      </c>
      <c r="D2" s="41"/>
      <c r="E2" s="9">
        <v>2000</v>
      </c>
      <c r="F2" s="15"/>
      <c r="G2" s="10"/>
      <c r="H2" s="10"/>
      <c r="I2" s="10"/>
      <c r="J2" s="10"/>
      <c r="K2" s="10"/>
      <c r="L2" s="10"/>
      <c r="M2" s="11" t="s">
        <v>1</v>
      </c>
      <c r="N2" s="10"/>
    </row>
    <row r="3" spans="1:14" x14ac:dyDescent="0.25">
      <c r="A3" s="6"/>
      <c r="B3" s="7"/>
      <c r="C3" s="8" t="s">
        <v>2</v>
      </c>
      <c r="D3" s="13">
        <f>SUMIF(B5:B60,"&gt;0",D5:D60)</f>
        <v>1.2248021956371882E-2</v>
      </c>
      <c r="E3" s="14" t="s">
        <v>3</v>
      </c>
      <c r="F3" s="15" t="s">
        <v>4</v>
      </c>
      <c r="M3" s="16">
        <v>10</v>
      </c>
    </row>
    <row r="4" spans="1:14" s="10" customFormat="1" x14ac:dyDescent="0.25">
      <c r="A4" s="17" t="s">
        <v>5</v>
      </c>
      <c r="B4" s="18" t="s">
        <v>6</v>
      </c>
      <c r="C4" s="19">
        <f>SUM(C6:C60)</f>
        <v>11</v>
      </c>
      <c r="D4" s="20"/>
      <c r="E4" s="21">
        <f>SUMIF(B6:B60,"&gt;0",E6:E60)</f>
        <v>24.496043912743765</v>
      </c>
      <c r="F4" s="22">
        <f>IF(D3=0,0,C4/D3)</f>
        <v>898.10420320788091</v>
      </c>
      <c r="G4" s="4"/>
      <c r="H4" s="4"/>
      <c r="I4" s="4"/>
      <c r="J4" s="4"/>
      <c r="K4" s="4"/>
      <c r="L4" s="4"/>
      <c r="M4" s="23">
        <v>2</v>
      </c>
      <c r="N4" s="4"/>
    </row>
    <row r="5" spans="1:14" x14ac:dyDescent="0.25">
      <c r="A5" s="24">
        <v>44013</v>
      </c>
      <c r="B5" s="25">
        <v>24679</v>
      </c>
      <c r="C5" s="7"/>
      <c r="D5" s="41"/>
      <c r="E5" s="26"/>
      <c r="F5" s="15" t="s">
        <v>12</v>
      </c>
      <c r="M5" s="27">
        <f>100%/52/10*M3</f>
        <v>1.9230769230769232E-2</v>
      </c>
    </row>
    <row r="6" spans="1:14" x14ac:dyDescent="0.25">
      <c r="A6" s="12">
        <f t="shared" ref="A6:A57" si="0">A5+7</f>
        <v>44020</v>
      </c>
      <c r="B6" s="28">
        <v>24690</v>
      </c>
      <c r="C6" s="7">
        <f t="shared" ref="C6:C57" si="1">IF(B6=0,0,B6-B5)</f>
        <v>11</v>
      </c>
      <c r="D6" s="13">
        <f t="shared" ref="D6:D37" si="2">SIN((A6*366/365+(37+M$4)*7)/365*2*PI())*M$13+1/52</f>
        <v>1.2248021956371882E-2</v>
      </c>
      <c r="E6" s="29">
        <f t="shared" ref="E6:E37" si="3">D6*E$2</f>
        <v>24.496043912743765</v>
      </c>
      <c r="F6" s="30">
        <f>D6*F$4</f>
        <v>11</v>
      </c>
      <c r="M6" s="31" t="s">
        <v>7</v>
      </c>
    </row>
    <row r="7" spans="1:14" x14ac:dyDescent="0.25">
      <c r="A7" s="12">
        <f t="shared" si="0"/>
        <v>44027</v>
      </c>
      <c r="B7" s="28"/>
      <c r="C7" s="7">
        <f t="shared" si="1"/>
        <v>0</v>
      </c>
      <c r="D7" s="13">
        <f t="shared" si="2"/>
        <v>1.1909977223678111E-2</v>
      </c>
      <c r="E7" s="29">
        <f t="shared" si="3"/>
        <v>23.819954447356221</v>
      </c>
      <c r="F7" s="30">
        <f t="shared" ref="F7:F38" si="4">F$4*D7</f>
        <v>10.696400604695439</v>
      </c>
      <c r="M7" s="32"/>
    </row>
    <row r="8" spans="1:14" x14ac:dyDescent="0.25">
      <c r="A8" s="33">
        <f t="shared" si="0"/>
        <v>44034</v>
      </c>
      <c r="B8" s="28"/>
      <c r="C8" s="7">
        <f t="shared" si="1"/>
        <v>0</v>
      </c>
      <c r="D8" s="13">
        <f t="shared" si="2"/>
        <v>1.1678684522785351E-2</v>
      </c>
      <c r="E8" s="29">
        <f t="shared" si="3"/>
        <v>23.357369045570703</v>
      </c>
      <c r="F8" s="30">
        <f t="shared" si="4"/>
        <v>10.488675657852349</v>
      </c>
      <c r="M8" s="32"/>
    </row>
    <row r="9" spans="1:14" x14ac:dyDescent="0.25">
      <c r="A9" s="33">
        <f t="shared" si="0"/>
        <v>44041</v>
      </c>
      <c r="B9" s="28"/>
      <c r="C9" s="7">
        <f t="shared" si="1"/>
        <v>0</v>
      </c>
      <c r="D9" s="13">
        <f t="shared" si="2"/>
        <v>1.1557516571527565E-2</v>
      </c>
      <c r="E9" s="29">
        <f t="shared" si="3"/>
        <v>23.115033143055129</v>
      </c>
      <c r="F9" s="30">
        <f t="shared" si="4"/>
        <v>10.379854211533644</v>
      </c>
      <c r="M9" s="5" t="s">
        <v>8</v>
      </c>
    </row>
    <row r="10" spans="1:14" x14ac:dyDescent="0.25">
      <c r="A10" s="33">
        <f t="shared" si="0"/>
        <v>44048</v>
      </c>
      <c r="B10" s="28"/>
      <c r="C10" s="7">
        <f t="shared" si="1"/>
        <v>0</v>
      </c>
      <c r="D10" s="13">
        <f t="shared" si="2"/>
        <v>1.1548240244987859E-2</v>
      </c>
      <c r="E10" s="29">
        <f t="shared" si="3"/>
        <v>23.096480489975718</v>
      </c>
      <c r="F10" s="30">
        <f t="shared" si="4"/>
        <v>10.371523103678005</v>
      </c>
      <c r="M10" s="11" t="s">
        <v>9</v>
      </c>
    </row>
    <row r="11" spans="1:14" x14ac:dyDescent="0.25">
      <c r="A11" s="33">
        <f t="shared" si="0"/>
        <v>44055</v>
      </c>
      <c r="B11" s="28"/>
      <c r="C11" s="7">
        <f t="shared" si="1"/>
        <v>0</v>
      </c>
      <c r="D11" s="13">
        <f t="shared" si="2"/>
        <v>1.165099081086743E-2</v>
      </c>
      <c r="E11" s="29">
        <f t="shared" si="3"/>
        <v>23.301981621734861</v>
      </c>
      <c r="F11" s="30">
        <f t="shared" si="4"/>
        <v>10.463803818776436</v>
      </c>
      <c r="M11" s="16">
        <v>4</v>
      </c>
    </row>
    <row r="12" spans="1:14" x14ac:dyDescent="0.25">
      <c r="A12" s="33">
        <f t="shared" si="0"/>
        <v>44062</v>
      </c>
      <c r="B12" s="28"/>
      <c r="C12" s="7">
        <f t="shared" si="1"/>
        <v>0</v>
      </c>
      <c r="D12" s="13">
        <f t="shared" si="2"/>
        <v>1.1864269957007472E-2</v>
      </c>
      <c r="E12" s="29">
        <f t="shared" si="3"/>
        <v>23.728539914014945</v>
      </c>
      <c r="F12" s="30">
        <f t="shared" si="4"/>
        <v>10.655350716381395</v>
      </c>
      <c r="M12" s="34"/>
    </row>
    <row r="13" spans="1:14" x14ac:dyDescent="0.25">
      <c r="A13" s="33">
        <f t="shared" si="0"/>
        <v>44069</v>
      </c>
      <c r="B13" s="28"/>
      <c r="C13" s="7">
        <f t="shared" si="1"/>
        <v>0</v>
      </c>
      <c r="D13" s="13">
        <f t="shared" si="2"/>
        <v>1.2184967639826743E-2</v>
      </c>
      <c r="E13" s="29">
        <f t="shared" si="3"/>
        <v>24.369935279653486</v>
      </c>
      <c r="F13" s="30">
        <f t="shared" si="4"/>
        <v>10.943370653280411</v>
      </c>
      <c r="M13" s="35">
        <f>100%/52/10*M11</f>
        <v>7.6923076923076927E-3</v>
      </c>
    </row>
    <row r="14" spans="1:14" x14ac:dyDescent="0.25">
      <c r="A14" s="33">
        <f t="shared" si="0"/>
        <v>44076</v>
      </c>
      <c r="B14" s="28"/>
      <c r="C14" s="7">
        <f t="shared" si="1"/>
        <v>0</v>
      </c>
      <c r="D14" s="13">
        <f t="shared" si="2"/>
        <v>1.2608407435080654E-2</v>
      </c>
      <c r="E14" s="29">
        <f t="shared" si="3"/>
        <v>25.216814870161308</v>
      </c>
      <c r="F14" s="30">
        <f t="shared" si="4"/>
        <v>11.323663713203432</v>
      </c>
      <c r="M14" s="31" t="s">
        <v>10</v>
      </c>
    </row>
    <row r="15" spans="1:14" x14ac:dyDescent="0.25">
      <c r="A15" s="33">
        <f t="shared" si="0"/>
        <v>44083</v>
      </c>
      <c r="B15" s="28"/>
      <c r="C15" s="7">
        <f t="shared" si="1"/>
        <v>0</v>
      </c>
      <c r="D15" s="13">
        <f t="shared" si="2"/>
        <v>1.3128414729632974E-2</v>
      </c>
      <c r="E15" s="29">
        <f t="shared" si="3"/>
        <v>26.256829459265948</v>
      </c>
      <c r="F15" s="30">
        <f t="shared" si="4"/>
        <v>11.790684450139629</v>
      </c>
    </row>
    <row r="16" spans="1:14" x14ac:dyDescent="0.25">
      <c r="A16" s="33">
        <f t="shared" si="0"/>
        <v>44090</v>
      </c>
      <c r="B16" s="28"/>
      <c r="C16" s="7">
        <f t="shared" si="1"/>
        <v>0</v>
      </c>
      <c r="D16" s="13">
        <f t="shared" si="2"/>
        <v>1.3737406759871723E-2</v>
      </c>
      <c r="E16" s="29">
        <f t="shared" si="3"/>
        <v>27.474813519743446</v>
      </c>
      <c r="F16" s="30">
        <f t="shared" si="4"/>
        <v>12.33762275221715</v>
      </c>
    </row>
    <row r="17" spans="1:6" x14ac:dyDescent="0.25">
      <c r="A17" s="33">
        <f t="shared" si="0"/>
        <v>44097</v>
      </c>
      <c r="B17" s="28"/>
      <c r="C17" s="7">
        <f t="shared" si="1"/>
        <v>0</v>
      </c>
      <c r="D17" s="13">
        <f t="shared" si="2"/>
        <v>1.4426503183818107E-2</v>
      </c>
      <c r="E17" s="29">
        <f t="shared" si="3"/>
        <v>28.853006367636212</v>
      </c>
      <c r="F17" s="30">
        <f t="shared" si="4"/>
        <v>12.956503146978918</v>
      </c>
    </row>
    <row r="18" spans="1:6" x14ac:dyDescent="0.25">
      <c r="A18" s="33">
        <f t="shared" si="0"/>
        <v>44104</v>
      </c>
      <c r="B18" s="28"/>
      <c r="C18" s="7">
        <f t="shared" si="1"/>
        <v>0</v>
      </c>
      <c r="D18" s="13">
        <f t="shared" si="2"/>
        <v>1.5185655574568066E-2</v>
      </c>
      <c r="E18" s="29">
        <f t="shared" si="3"/>
        <v>30.371311149136133</v>
      </c>
      <c r="F18" s="30">
        <f t="shared" si="4"/>
        <v>13.638301099986768</v>
      </c>
    </row>
    <row r="19" spans="1:6" x14ac:dyDescent="0.25">
      <c r="A19" s="33">
        <f t="shared" si="0"/>
        <v>44111</v>
      </c>
      <c r="B19" s="28"/>
      <c r="C19" s="7">
        <f t="shared" si="1"/>
        <v>0</v>
      </c>
      <c r="D19" s="13">
        <f t="shared" si="2"/>
        <v>1.6003793946786585E-2</v>
      </c>
      <c r="E19" s="29">
        <f t="shared" si="3"/>
        <v>32.007587893573174</v>
      </c>
      <c r="F19" s="30">
        <f t="shared" si="4"/>
        <v>14.373074610881874</v>
      </c>
    </row>
    <row r="20" spans="1:6" x14ac:dyDescent="0.25">
      <c r="A20" s="33">
        <f t="shared" si="0"/>
        <v>44118</v>
      </c>
      <c r="B20" s="28"/>
      <c r="C20" s="7">
        <f t="shared" si="1"/>
        <v>0</v>
      </c>
      <c r="D20" s="13">
        <f t="shared" si="2"/>
        <v>1.6868988179600943E-2</v>
      </c>
      <c r="E20" s="29">
        <f t="shared" si="3"/>
        <v>33.737976359201888</v>
      </c>
      <c r="F20" s="30">
        <f t="shared" si="4"/>
        <v>15.150109187963666</v>
      </c>
    </row>
    <row r="21" spans="1:6" x14ac:dyDescent="0.25">
      <c r="A21" s="33">
        <f t="shared" si="0"/>
        <v>44125</v>
      </c>
      <c r="B21" s="28"/>
      <c r="C21" s="7">
        <f t="shared" si="1"/>
        <v>0</v>
      </c>
      <c r="D21" s="13">
        <f t="shared" si="2"/>
        <v>1.7768621982018853E-2</v>
      </c>
      <c r="E21" s="29">
        <f t="shared" si="3"/>
        <v>35.537243964037707</v>
      </c>
      <c r="F21" s="30">
        <f t="shared" si="4"/>
        <v>15.95807408726308</v>
      </c>
    </row>
    <row r="22" spans="1:6" x14ac:dyDescent="0.25">
      <c r="A22" s="33">
        <f t="shared" si="0"/>
        <v>44132</v>
      </c>
      <c r="B22" s="28"/>
      <c r="C22" s="7">
        <f t="shared" si="1"/>
        <v>0</v>
      </c>
      <c r="D22" s="13">
        <f t="shared" si="2"/>
        <v>1.8689576864102074E-2</v>
      </c>
      <c r="E22" s="29">
        <f t="shared" si="3"/>
        <v>37.379153728204145</v>
      </c>
      <c r="F22" s="30">
        <f t="shared" si="4"/>
        <v>16.78518753782684</v>
      </c>
    </row>
    <row r="23" spans="1:6" x14ac:dyDescent="0.25">
      <c r="A23" s="33">
        <f t="shared" si="0"/>
        <v>44139</v>
      </c>
      <c r="B23" s="28"/>
      <c r="C23" s="7">
        <f t="shared" si="1"/>
        <v>0</v>
      </c>
      <c r="D23" s="13">
        <f t="shared" si="2"/>
        <v>1.961842343122169E-2</v>
      </c>
      <c r="E23" s="29">
        <f t="shared" si="3"/>
        <v>39.236846862443379</v>
      </c>
      <c r="F23" s="30">
        <f t="shared" si="4"/>
        <v>17.619388543892178</v>
      </c>
    </row>
    <row r="24" spans="1:6" x14ac:dyDescent="0.25">
      <c r="A24" s="33">
        <f t="shared" si="0"/>
        <v>44146</v>
      </c>
      <c r="B24" s="28"/>
      <c r="C24" s="7">
        <f t="shared" si="1"/>
        <v>0</v>
      </c>
      <c r="D24" s="13">
        <f t="shared" si="2"/>
        <v>2.0541617211935898E-2</v>
      </c>
      <c r="E24" s="29">
        <f t="shared" si="3"/>
        <v>41.083234423871794</v>
      </c>
      <c r="F24" s="30">
        <f t="shared" si="4"/>
        <v>18.448512758726981</v>
      </c>
    </row>
    <row r="25" spans="1:6" x14ac:dyDescent="0.25">
      <c r="A25" s="33">
        <f t="shared" si="0"/>
        <v>44153</v>
      </c>
      <c r="B25" s="28"/>
      <c r="C25" s="7">
        <f t="shared" si="1"/>
        <v>0</v>
      </c>
      <c r="D25" s="13">
        <f t="shared" si="2"/>
        <v>2.1445696163920867E-2</v>
      </c>
      <c r="E25" s="29">
        <f t="shared" si="3"/>
        <v>42.891392327841736</v>
      </c>
      <c r="F25" s="30">
        <f t="shared" si="4"/>
        <v>19.260469865536457</v>
      </c>
    </row>
    <row r="26" spans="1:6" x14ac:dyDescent="0.25">
      <c r="A26" s="33">
        <f t="shared" si="0"/>
        <v>44160</v>
      </c>
      <c r="B26" s="28"/>
      <c r="C26" s="7">
        <f t="shared" si="1"/>
        <v>0</v>
      </c>
      <c r="D26" s="13">
        <f t="shared" si="2"/>
        <v>2.2317476977922468E-2</v>
      </c>
      <c r="E26" s="29">
        <f t="shared" si="3"/>
        <v>44.634953955844935</v>
      </c>
      <c r="F26" s="30">
        <f t="shared" si="4"/>
        <v>20.043419878867283</v>
      </c>
    </row>
    <row r="27" spans="1:6" x14ac:dyDescent="0.25">
      <c r="A27" s="33">
        <f t="shared" si="0"/>
        <v>44167</v>
      </c>
      <c r="B27" s="28"/>
      <c r="C27" s="7">
        <f t="shared" si="1"/>
        <v>0</v>
      </c>
      <c r="D27" s="13">
        <f t="shared" si="2"/>
        <v>2.3144247317199891E-2</v>
      </c>
      <c r="E27" s="29">
        <f t="shared" si="3"/>
        <v>46.288494634399783</v>
      </c>
      <c r="F27" s="30">
        <f t="shared" si="4"/>
        <v>20.785945795659945</v>
      </c>
    </row>
    <row r="28" spans="1:6" x14ac:dyDescent="0.25">
      <c r="A28" s="33">
        <f t="shared" si="0"/>
        <v>44174</v>
      </c>
      <c r="B28" s="28"/>
      <c r="C28" s="7">
        <f t="shared" si="1"/>
        <v>0</v>
      </c>
      <c r="D28" s="13">
        <f t="shared" si="2"/>
        <v>2.3913951189253605E-2</v>
      </c>
      <c r="E28" s="29">
        <f t="shared" si="3"/>
        <v>47.827902378507211</v>
      </c>
      <c r="F28" s="30">
        <f t="shared" si="4"/>
        <v>21.477220078376764</v>
      </c>
    </row>
    <row r="29" spans="1:6" x14ac:dyDescent="0.25">
      <c r="A29" s="33">
        <f t="shared" si="0"/>
        <v>44181</v>
      </c>
      <c r="B29" s="28"/>
      <c r="C29" s="7">
        <f t="shared" si="1"/>
        <v>0</v>
      </c>
      <c r="D29" s="13">
        <f t="shared" si="2"/>
        <v>2.4615364746695474E-2</v>
      </c>
      <c r="E29" s="29">
        <f t="shared" si="3"/>
        <v>49.230729493390946</v>
      </c>
      <c r="F29" s="30">
        <f t="shared" si="4"/>
        <v>22.107162542502298</v>
      </c>
    </row>
    <row r="30" spans="1:6" x14ac:dyDescent="0.25">
      <c r="A30" s="33">
        <f t="shared" si="0"/>
        <v>44188</v>
      </c>
      <c r="B30" s="28"/>
      <c r="C30" s="7">
        <f t="shared" si="1"/>
        <v>0</v>
      </c>
      <c r="D30" s="13">
        <f t="shared" si="2"/>
        <v>2.5238259953774992E-2</v>
      </c>
      <c r="E30" s="29">
        <f t="shared" si="3"/>
        <v>50.476519907549985</v>
      </c>
      <c r="F30" s="30">
        <f t="shared" si="4"/>
        <v>22.66658734613846</v>
      </c>
    </row>
    <row r="31" spans="1:6" x14ac:dyDescent="0.25">
      <c r="A31" s="33">
        <f t="shared" si="0"/>
        <v>44195</v>
      </c>
      <c r="B31" s="28"/>
      <c r="C31" s="7">
        <f t="shared" si="1"/>
        <v>0</v>
      </c>
      <c r="D31" s="13">
        <f t="shared" si="2"/>
        <v>2.5773553731925331E-2</v>
      </c>
      <c r="E31" s="29">
        <f t="shared" si="3"/>
        <v>51.547107463850658</v>
      </c>
      <c r="F31" s="30">
        <f t="shared" si="4"/>
        <v>23.147336938246305</v>
      </c>
    </row>
    <row r="32" spans="1:6" x14ac:dyDescent="0.25">
      <c r="A32" s="33">
        <f t="shared" si="0"/>
        <v>44202</v>
      </c>
      <c r="B32" s="28"/>
      <c r="C32" s="7">
        <f t="shared" si="1"/>
        <v>0</v>
      </c>
      <c r="D32" s="13">
        <f t="shared" si="2"/>
        <v>2.6213440409525432E-2</v>
      </c>
      <c r="E32" s="29">
        <f t="shared" si="3"/>
        <v>52.426880819050865</v>
      </c>
      <c r="F32" s="30">
        <f t="shared" si="4"/>
        <v>23.542401012334107</v>
      </c>
    </row>
    <row r="33" spans="1:6" x14ac:dyDescent="0.25">
      <c r="A33" s="33">
        <f t="shared" si="0"/>
        <v>44209</v>
      </c>
      <c r="B33" s="28"/>
      <c r="C33" s="7">
        <f t="shared" si="1"/>
        <v>0</v>
      </c>
      <c r="D33" s="13">
        <f t="shared" si="2"/>
        <v>2.6551505544454485E-2</v>
      </c>
      <c r="E33" s="29">
        <f t="shared" si="3"/>
        <v>53.103011088908971</v>
      </c>
      <c r="F33" s="30">
        <f t="shared" si="4"/>
        <v>23.846018730971927</v>
      </c>
    </row>
    <row r="34" spans="1:6" x14ac:dyDescent="0.25">
      <c r="A34" s="33">
        <f t="shared" si="0"/>
        <v>44216</v>
      </c>
      <c r="B34" s="28"/>
      <c r="C34" s="7">
        <f t="shared" si="1"/>
        <v>0</v>
      </c>
      <c r="D34" s="13">
        <f t="shared" si="2"/>
        <v>2.6782819459705988E-2</v>
      </c>
      <c r="E34" s="29">
        <f t="shared" si="3"/>
        <v>53.565638919411974</v>
      </c>
      <c r="F34" s="30">
        <f t="shared" si="4"/>
        <v>24.053762730519775</v>
      </c>
    </row>
    <row r="35" spans="1:6" x14ac:dyDescent="0.25">
      <c r="A35" s="33">
        <f t="shared" si="0"/>
        <v>44223</v>
      </c>
      <c r="B35" s="28"/>
      <c r="C35" s="7">
        <f t="shared" si="1"/>
        <v>0</v>
      </c>
      <c r="D35" s="13">
        <f t="shared" si="2"/>
        <v>2.6904009128097123E-2</v>
      </c>
      <c r="E35" s="29">
        <f t="shared" si="3"/>
        <v>53.808018256194245</v>
      </c>
      <c r="F35" s="30">
        <f t="shared" si="4"/>
        <v>24.162603681087223</v>
      </c>
    </row>
    <row r="36" spans="1:6" x14ac:dyDescent="0.25">
      <c r="A36" s="33">
        <f t="shared" si="0"/>
        <v>44230</v>
      </c>
      <c r="B36" s="28"/>
      <c r="C36" s="7">
        <f t="shared" si="1"/>
        <v>0</v>
      </c>
      <c r="D36" s="13">
        <f t="shared" si="2"/>
        <v>2.6913307357864832E-2</v>
      </c>
      <c r="E36" s="29">
        <f t="shared" si="3"/>
        <v>53.826614715729661</v>
      </c>
      <c r="F36" s="30">
        <f t="shared" si="4"/>
        <v>24.170954460323994</v>
      </c>
    </row>
    <row r="37" spans="1:6" x14ac:dyDescent="0.25">
      <c r="A37" s="33">
        <f t="shared" si="0"/>
        <v>44237</v>
      </c>
      <c r="B37" s="28"/>
      <c r="C37" s="7">
        <f t="shared" si="1"/>
        <v>0</v>
      </c>
      <c r="D37" s="13">
        <f t="shared" si="2"/>
        <v>2.6810578561914312E-2</v>
      </c>
      <c r="E37" s="29">
        <f t="shared" si="3"/>
        <v>53.621157123828624</v>
      </c>
      <c r="F37" s="30">
        <f t="shared" si="4"/>
        <v>24.078693296890346</v>
      </c>
    </row>
    <row r="38" spans="1:6" x14ac:dyDescent="0.25">
      <c r="A38" s="33">
        <f t="shared" si="0"/>
        <v>44244</v>
      </c>
      <c r="B38" s="28"/>
      <c r="C38" s="7">
        <f t="shared" si="1"/>
        <v>0</v>
      </c>
      <c r="D38" s="13">
        <f t="shared" ref="D38:D57" si="5">SIN((A38*366/365+(37+M$4)*7)/365*2*PI())*M$13+1/52</f>
        <v>2.6597320734954549E-2</v>
      </c>
      <c r="E38" s="29">
        <f t="shared" ref="E38:E57" si="6">D38*E$2</f>
        <v>53.194641469909101</v>
      </c>
      <c r="F38" s="30">
        <f t="shared" si="4"/>
        <v>23.887165546130806</v>
      </c>
    </row>
    <row r="39" spans="1:6" x14ac:dyDescent="0.25">
      <c r="A39" s="33">
        <f t="shared" si="0"/>
        <v>44251</v>
      </c>
      <c r="B39" s="28"/>
      <c r="C39" s="7">
        <f t="shared" si="1"/>
        <v>0</v>
      </c>
      <c r="D39" s="13">
        <f t="shared" si="5"/>
        <v>2.6276643609689787E-2</v>
      </c>
      <c r="E39" s="29">
        <f t="shared" si="6"/>
        <v>52.553287219379577</v>
      </c>
      <c r="F39" s="30">
        <f t="shared" ref="F39:F57" si="7">F$4*D39</f>
        <v>23.599164072057903</v>
      </c>
    </row>
    <row r="40" spans="1:6" x14ac:dyDescent="0.25">
      <c r="A40" s="33">
        <f t="shared" si="0"/>
        <v>44258</v>
      </c>
      <c r="B40" s="28"/>
      <c r="C40" s="7">
        <f t="shared" si="1"/>
        <v>0</v>
      </c>
      <c r="D40" s="13">
        <f t="shared" si="5"/>
        <v>2.5853223310593677E-2</v>
      </c>
      <c r="E40" s="29">
        <f t="shared" si="6"/>
        <v>51.706446621187354</v>
      </c>
      <c r="F40" s="30">
        <f t="shared" si="7"/>
        <v>23.218888521716149</v>
      </c>
    </row>
    <row r="41" spans="1:6" x14ac:dyDescent="0.25">
      <c r="A41" s="33">
        <f t="shared" si="0"/>
        <v>44265</v>
      </c>
      <c r="B41" s="28"/>
      <c r="C41" s="7">
        <f t="shared" si="1"/>
        <v>0</v>
      </c>
      <c r="D41" s="13">
        <f t="shared" si="5"/>
        <v>2.5333234166508827E-2</v>
      </c>
      <c r="E41" s="29">
        <f t="shared" si="6"/>
        <v>50.666468333017654</v>
      </c>
      <c r="F41" s="30">
        <f t="shared" si="7"/>
        <v>22.751884085791076</v>
      </c>
    </row>
    <row r="42" spans="1:6" x14ac:dyDescent="0.25">
      <c r="A42" s="33">
        <f t="shared" si="0"/>
        <v>44272</v>
      </c>
      <c r="B42" s="28"/>
      <c r="C42" s="7">
        <f t="shared" si="1"/>
        <v>0</v>
      </c>
      <c r="D42" s="13">
        <f t="shared" si="5"/>
        <v>2.4724258676376502E-2</v>
      </c>
      <c r="E42" s="29">
        <f t="shared" si="6"/>
        <v>49.448517352753008</v>
      </c>
      <c r="F42" s="30">
        <f t="shared" si="7"/>
        <v>22.204960638452654</v>
      </c>
    </row>
    <row r="43" spans="1:6" x14ac:dyDescent="0.25">
      <c r="A43" s="33">
        <f t="shared" si="0"/>
        <v>44279</v>
      </c>
      <c r="B43" s="28"/>
      <c r="C43" s="7">
        <f t="shared" si="1"/>
        <v>0</v>
      </c>
      <c r="D43" s="13">
        <f t="shared" si="5"/>
        <v>2.4035176940987793E-2</v>
      </c>
      <c r="E43" s="29">
        <f t="shared" si="6"/>
        <v>48.070353881975585</v>
      </c>
      <c r="F43" s="30">
        <f t="shared" si="7"/>
        <v>21.586093435546275</v>
      </c>
    </row>
    <row r="44" spans="1:6" x14ac:dyDescent="0.25">
      <c r="A44" s="33">
        <f t="shared" si="0"/>
        <v>44286</v>
      </c>
      <c r="B44" s="28"/>
      <c r="C44" s="7">
        <f t="shared" si="1"/>
        <v>0</v>
      </c>
      <c r="D44" s="13">
        <f t="shared" si="5"/>
        <v>2.3276037173055694E-2</v>
      </c>
      <c r="E44" s="29">
        <f t="shared" si="6"/>
        <v>46.55207434611139</v>
      </c>
      <c r="F44" s="30">
        <f t="shared" si="7"/>
        <v>20.9043068191442</v>
      </c>
    </row>
    <row r="45" spans="1:6" x14ac:dyDescent="0.25">
      <c r="A45" s="33">
        <f t="shared" si="0"/>
        <v>44293</v>
      </c>
      <c r="B45" s="28"/>
      <c r="C45" s="7">
        <f t="shared" si="1"/>
        <v>0</v>
      </c>
      <c r="D45" s="13">
        <f t="shared" si="5"/>
        <v>2.2457909173851699E-2</v>
      </c>
      <c r="E45" s="29">
        <f t="shared" si="6"/>
        <v>44.9158183477034</v>
      </c>
      <c r="F45" s="30">
        <f t="shared" si="7"/>
        <v>20.169542624297041</v>
      </c>
    </row>
    <row r="46" spans="1:6" x14ac:dyDescent="0.25">
      <c r="A46" s="33">
        <f t="shared" si="0"/>
        <v>44300</v>
      </c>
      <c r="B46" s="28"/>
      <c r="C46" s="7">
        <f t="shared" si="1"/>
        <v>0</v>
      </c>
      <c r="D46" s="13">
        <f t="shared" si="5"/>
        <v>2.1592722912985834E-2</v>
      </c>
      <c r="E46" s="29">
        <f t="shared" si="6"/>
        <v>43.185445825971669</v>
      </c>
      <c r="F46" s="30">
        <f t="shared" si="7"/>
        <v>19.392515206855695</v>
      </c>
    </row>
    <row r="47" spans="1:6" x14ac:dyDescent="0.25">
      <c r="A47" s="33">
        <f t="shared" si="0"/>
        <v>44307</v>
      </c>
      <c r="B47" s="28"/>
      <c r="C47" s="7">
        <f t="shared" si="1"/>
        <v>0</v>
      </c>
      <c r="D47" s="13">
        <f t="shared" si="5"/>
        <v>2.0693094565206398E-2</v>
      </c>
      <c r="E47" s="29">
        <f t="shared" si="6"/>
        <v>41.386189130412795</v>
      </c>
      <c r="F47" s="30">
        <f t="shared" si="7"/>
        <v>18.584555206390021</v>
      </c>
    </row>
    <row r="48" spans="1:6" x14ac:dyDescent="0.25">
      <c r="A48" s="33">
        <f t="shared" si="0"/>
        <v>44314</v>
      </c>
      <c r="B48" s="28"/>
      <c r="C48" s="7">
        <f t="shared" si="1"/>
        <v>0</v>
      </c>
      <c r="D48" s="13">
        <f t="shared" si="5"/>
        <v>1.977214254090856E-2</v>
      </c>
      <c r="E48" s="29">
        <f t="shared" si="6"/>
        <v>39.544285081817122</v>
      </c>
      <c r="F48" s="30">
        <f t="shared" si="7"/>
        <v>17.757444322415328</v>
      </c>
    </row>
    <row r="49" spans="1:6" x14ac:dyDescent="0.25">
      <c r="A49" s="33">
        <f t="shared" si="0"/>
        <v>44321</v>
      </c>
      <c r="B49" s="28"/>
      <c r="C49" s="7">
        <f t="shared" si="1"/>
        <v>0</v>
      </c>
      <c r="D49" s="13">
        <f t="shared" si="5"/>
        <v>1.8843296193052347E-2</v>
      </c>
      <c r="E49" s="29">
        <f t="shared" si="6"/>
        <v>37.686592386104692</v>
      </c>
      <c r="F49" s="30">
        <f t="shared" si="7"/>
        <v>16.923243513271373</v>
      </c>
    </row>
    <row r="50" spans="1:6" x14ac:dyDescent="0.25">
      <c r="A50" s="33">
        <f t="shared" si="0"/>
        <v>44328</v>
      </c>
      <c r="B50" s="28"/>
      <c r="C50" s="7">
        <f t="shared" si="1"/>
        <v>0</v>
      </c>
      <c r="D50" s="13">
        <f t="shared" si="5"/>
        <v>1.7920099989878788E-2</v>
      </c>
      <c r="E50" s="29">
        <f t="shared" si="6"/>
        <v>35.840199979757578</v>
      </c>
      <c r="F50" s="30">
        <f t="shared" si="7"/>
        <v>16.094117122815643</v>
      </c>
    </row>
    <row r="51" spans="1:6" x14ac:dyDescent="0.25">
      <c r="A51" s="33">
        <f t="shared" si="0"/>
        <v>44335</v>
      </c>
      <c r="B51" s="28"/>
      <c r="C51" s="7">
        <f t="shared" si="1"/>
        <v>0</v>
      </c>
      <c r="D51" s="13">
        <f t="shared" si="5"/>
        <v>1.7016016009038709E-2</v>
      </c>
      <c r="E51" s="29">
        <f t="shared" si="6"/>
        <v>34.032032018077416</v>
      </c>
      <c r="F51" s="30">
        <f t="shared" si="7"/>
        <v>15.282155499570255</v>
      </c>
    </row>
    <row r="52" spans="1:6" x14ac:dyDescent="0.25">
      <c r="A52" s="33">
        <f t="shared" si="0"/>
        <v>44342</v>
      </c>
      <c r="B52" s="28"/>
      <c r="C52" s="7">
        <f t="shared" si="1"/>
        <v>0</v>
      </c>
      <c r="D52" s="13">
        <f t="shared" si="5"/>
        <v>1.6144227633116289E-2</v>
      </c>
      <c r="E52" s="29">
        <f t="shared" si="6"/>
        <v>32.288455266232582</v>
      </c>
      <c r="F52" s="30">
        <f t="shared" si="7"/>
        <v>14.499198694846559</v>
      </c>
    </row>
    <row r="53" spans="1:6" x14ac:dyDescent="0.25">
      <c r="A53" s="33">
        <f t="shared" si="0"/>
        <v>44349</v>
      </c>
      <c r="B53" s="28"/>
      <c r="C53" s="7">
        <f t="shared" si="1"/>
        <v>0</v>
      </c>
      <c r="D53" s="13">
        <f t="shared" si="5"/>
        <v>1.5317447309120533E-2</v>
      </c>
      <c r="E53" s="29">
        <f t="shared" si="6"/>
        <v>30.634894618241066</v>
      </c>
      <c r="F53" s="30">
        <f t="shared" si="7"/>
        <v>13.756663810736395</v>
      </c>
    </row>
    <row r="54" spans="1:6" x14ac:dyDescent="0.25">
      <c r="A54" s="33">
        <f t="shared" si="0"/>
        <v>44356</v>
      </c>
      <c r="B54" s="28"/>
      <c r="C54" s="7">
        <f t="shared" si="1"/>
        <v>0</v>
      </c>
      <c r="D54" s="13">
        <f t="shared" si="5"/>
        <v>1.4547731175149148E-2</v>
      </c>
      <c r="E54" s="29">
        <f t="shared" si="6"/>
        <v>29.095462350298295</v>
      </c>
      <c r="F54" s="30">
        <f t="shared" si="7"/>
        <v>13.065378515539775</v>
      </c>
    </row>
    <row r="55" spans="1:6" x14ac:dyDescent="0.25">
      <c r="A55" s="33">
        <f t="shared" si="0"/>
        <v>44363</v>
      </c>
      <c r="B55" s="28"/>
      <c r="C55" s="7">
        <f t="shared" si="1"/>
        <v>0</v>
      </c>
      <c r="D55" s="13">
        <f t="shared" si="5"/>
        <v>1.384630325739189E-2</v>
      </c>
      <c r="E55" s="29">
        <f t="shared" si="6"/>
        <v>27.69260651478378</v>
      </c>
      <c r="F55" s="30">
        <f t="shared" si="7"/>
        <v>12.435423154354629</v>
      </c>
    </row>
    <row r="56" spans="1:6" x14ac:dyDescent="0.25">
      <c r="A56" s="33">
        <f t="shared" si="0"/>
        <v>44370</v>
      </c>
      <c r="B56" s="28"/>
      <c r="C56" s="7">
        <f t="shared" si="1"/>
        <v>0</v>
      </c>
      <c r="D56" s="13">
        <f t="shared" si="5"/>
        <v>1.3223391801004479E-2</v>
      </c>
      <c r="E56" s="29">
        <f t="shared" si="6"/>
        <v>26.446783602008956</v>
      </c>
      <c r="F56" s="30">
        <f t="shared" si="7"/>
        <v>11.875983757146752</v>
      </c>
    </row>
    <row r="57" spans="1:6" x14ac:dyDescent="0.25">
      <c r="A57" s="33">
        <f t="shared" si="0"/>
        <v>44377</v>
      </c>
      <c r="B57" s="36"/>
      <c r="C57" s="7">
        <f t="shared" si="1"/>
        <v>0</v>
      </c>
      <c r="D57" s="13">
        <f t="shared" si="5"/>
        <v>1.2688080121499369E-2</v>
      </c>
      <c r="E57" s="29">
        <f t="shared" si="6"/>
        <v>25.376160242998736</v>
      </c>
      <c r="F57" s="30">
        <f t="shared" si="7"/>
        <v>11.395218087756943</v>
      </c>
    </row>
    <row r="58" spans="1:6" x14ac:dyDescent="0.25">
      <c r="A58" s="43"/>
    </row>
  </sheetData>
  <pageMargins left="0.75" right="0.75" top="1" bottom="1" header="0.5" footer="0.5"/>
  <pageSetup paperSize="9" scale="97" orientation="portrait" r:id="rId1"/>
  <headerFooter alignWithMargins="0"/>
  <colBreaks count="1" manualBreakCount="1">
    <brk id="6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Spinner 1">
              <controlPr defaultSize="0" autoPict="0">
                <anchor moveWithCells="1" sizeWithCells="1">
                  <from>
                    <xdr:col>12</xdr:col>
                    <xdr:colOff>190500</xdr:colOff>
                    <xdr:row>10</xdr:row>
                    <xdr:rowOff>57150</xdr:rowOff>
                  </from>
                  <to>
                    <xdr:col>12</xdr:col>
                    <xdr:colOff>476250</xdr:colOff>
                    <xdr:row>12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Spinner 2">
              <controlPr defaultSize="0" autoPict="0">
                <anchor moveWithCells="1" sizeWithCells="1">
                  <from>
                    <xdr:col>12</xdr:col>
                    <xdr:colOff>190500</xdr:colOff>
                    <xdr:row>2</xdr:row>
                    <xdr:rowOff>57150</xdr:rowOff>
                  </from>
                  <to>
                    <xdr:col>12</xdr:col>
                    <xdr:colOff>476250</xdr:colOff>
                    <xdr:row>4</xdr:row>
                    <xdr:rowOff>152400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4EBCBE-5049-4D38-BB3B-B3796B7CDD0D}">
  <dimension ref="A1:N58"/>
  <sheetViews>
    <sheetView showZeros="0" zoomScaleNormal="100" workbookViewId="0">
      <pane xSplit="1" ySplit="14" topLeftCell="B15" activePane="bottomRight" state="frozen"/>
      <selection activeCell="F4" sqref="F4"/>
      <selection pane="topRight" activeCell="F4" sqref="F4"/>
      <selection pane="bottomLeft" activeCell="F4" sqref="F4"/>
      <selection pane="bottomRight" activeCell="B6" sqref="B6"/>
    </sheetView>
  </sheetViews>
  <sheetFormatPr defaultColWidth="9.7109375" defaultRowHeight="15" x14ac:dyDescent="0.25"/>
  <cols>
    <col min="1" max="1" width="9.28515625" style="37" bestFit="1" customWidth="1"/>
    <col min="2" max="2" width="11.28515625" style="38" bestFit="1" customWidth="1"/>
    <col min="3" max="3" width="9.7109375" style="38" bestFit="1" customWidth="1"/>
    <col min="4" max="4" width="7.140625" style="39" bestFit="1" customWidth="1"/>
    <col min="5" max="5" width="15" style="40" bestFit="1" customWidth="1"/>
    <col min="6" max="6" width="11.85546875" style="40" bestFit="1" customWidth="1"/>
    <col min="7" max="11" width="9.7109375" style="4" customWidth="1"/>
    <col min="12" max="12" width="7.7109375" style="4" customWidth="1"/>
    <col min="13" max="13" width="9.85546875" style="4" bestFit="1" customWidth="1"/>
    <col min="14" max="256" width="9.7109375" style="4"/>
    <col min="257" max="257" width="9.28515625" style="4" bestFit="1" customWidth="1"/>
    <col min="258" max="258" width="11.28515625" style="4" bestFit="1" customWidth="1"/>
    <col min="259" max="259" width="9.7109375" style="4" bestFit="1"/>
    <col min="260" max="260" width="7.140625" style="4" bestFit="1" customWidth="1"/>
    <col min="261" max="261" width="15" style="4" bestFit="1" customWidth="1"/>
    <col min="262" max="262" width="10.5703125" style="4" bestFit="1" customWidth="1"/>
    <col min="263" max="267" width="9.7109375" style="4"/>
    <col min="268" max="268" width="7.7109375" style="4" customWidth="1"/>
    <col min="269" max="269" width="9.85546875" style="4" bestFit="1" customWidth="1"/>
    <col min="270" max="512" width="9.7109375" style="4"/>
    <col min="513" max="513" width="9.28515625" style="4" bestFit="1" customWidth="1"/>
    <col min="514" max="514" width="11.28515625" style="4" bestFit="1" customWidth="1"/>
    <col min="515" max="515" width="9.7109375" style="4" bestFit="1"/>
    <col min="516" max="516" width="7.140625" style="4" bestFit="1" customWidth="1"/>
    <col min="517" max="517" width="15" style="4" bestFit="1" customWidth="1"/>
    <col min="518" max="518" width="10.5703125" style="4" bestFit="1" customWidth="1"/>
    <col min="519" max="523" width="9.7109375" style="4"/>
    <col min="524" max="524" width="7.7109375" style="4" customWidth="1"/>
    <col min="525" max="525" width="9.85546875" style="4" bestFit="1" customWidth="1"/>
    <col min="526" max="768" width="9.7109375" style="4"/>
    <col min="769" max="769" width="9.28515625" style="4" bestFit="1" customWidth="1"/>
    <col min="770" max="770" width="11.28515625" style="4" bestFit="1" customWidth="1"/>
    <col min="771" max="771" width="9.7109375" style="4" bestFit="1"/>
    <col min="772" max="772" width="7.140625" style="4" bestFit="1" customWidth="1"/>
    <col min="773" max="773" width="15" style="4" bestFit="1" customWidth="1"/>
    <col min="774" max="774" width="10.5703125" style="4" bestFit="1" customWidth="1"/>
    <col min="775" max="779" width="9.7109375" style="4"/>
    <col min="780" max="780" width="7.7109375" style="4" customWidth="1"/>
    <col min="781" max="781" width="9.85546875" style="4" bestFit="1" customWidth="1"/>
    <col min="782" max="1024" width="9.7109375" style="4"/>
    <col min="1025" max="1025" width="9.28515625" style="4" bestFit="1" customWidth="1"/>
    <col min="1026" max="1026" width="11.28515625" style="4" bestFit="1" customWidth="1"/>
    <col min="1027" max="1027" width="9.7109375" style="4" bestFit="1"/>
    <col min="1028" max="1028" width="7.140625" style="4" bestFit="1" customWidth="1"/>
    <col min="1029" max="1029" width="15" style="4" bestFit="1" customWidth="1"/>
    <col min="1030" max="1030" width="10.5703125" style="4" bestFit="1" customWidth="1"/>
    <col min="1031" max="1035" width="9.7109375" style="4"/>
    <col min="1036" max="1036" width="7.7109375" style="4" customWidth="1"/>
    <col min="1037" max="1037" width="9.85546875" style="4" bestFit="1" customWidth="1"/>
    <col min="1038" max="1280" width="9.7109375" style="4"/>
    <col min="1281" max="1281" width="9.28515625" style="4" bestFit="1" customWidth="1"/>
    <col min="1282" max="1282" width="11.28515625" style="4" bestFit="1" customWidth="1"/>
    <col min="1283" max="1283" width="9.7109375" style="4" bestFit="1"/>
    <col min="1284" max="1284" width="7.140625" style="4" bestFit="1" customWidth="1"/>
    <col min="1285" max="1285" width="15" style="4" bestFit="1" customWidth="1"/>
    <col min="1286" max="1286" width="10.5703125" style="4" bestFit="1" customWidth="1"/>
    <col min="1287" max="1291" width="9.7109375" style="4"/>
    <col min="1292" max="1292" width="7.7109375" style="4" customWidth="1"/>
    <col min="1293" max="1293" width="9.85546875" style="4" bestFit="1" customWidth="1"/>
    <col min="1294" max="1536" width="9.7109375" style="4"/>
    <col min="1537" max="1537" width="9.28515625" style="4" bestFit="1" customWidth="1"/>
    <col min="1538" max="1538" width="11.28515625" style="4" bestFit="1" customWidth="1"/>
    <col min="1539" max="1539" width="9.7109375" style="4" bestFit="1"/>
    <col min="1540" max="1540" width="7.140625" style="4" bestFit="1" customWidth="1"/>
    <col min="1541" max="1541" width="15" style="4" bestFit="1" customWidth="1"/>
    <col min="1542" max="1542" width="10.5703125" style="4" bestFit="1" customWidth="1"/>
    <col min="1543" max="1547" width="9.7109375" style="4"/>
    <col min="1548" max="1548" width="7.7109375" style="4" customWidth="1"/>
    <col min="1549" max="1549" width="9.85546875" style="4" bestFit="1" customWidth="1"/>
    <col min="1550" max="1792" width="9.7109375" style="4"/>
    <col min="1793" max="1793" width="9.28515625" style="4" bestFit="1" customWidth="1"/>
    <col min="1794" max="1794" width="11.28515625" style="4" bestFit="1" customWidth="1"/>
    <col min="1795" max="1795" width="9.7109375" style="4" bestFit="1"/>
    <col min="1796" max="1796" width="7.140625" style="4" bestFit="1" customWidth="1"/>
    <col min="1797" max="1797" width="15" style="4" bestFit="1" customWidth="1"/>
    <col min="1798" max="1798" width="10.5703125" style="4" bestFit="1" customWidth="1"/>
    <col min="1799" max="1803" width="9.7109375" style="4"/>
    <col min="1804" max="1804" width="7.7109375" style="4" customWidth="1"/>
    <col min="1805" max="1805" width="9.85546875" style="4" bestFit="1" customWidth="1"/>
    <col min="1806" max="2048" width="9.7109375" style="4"/>
    <col min="2049" max="2049" width="9.28515625" style="4" bestFit="1" customWidth="1"/>
    <col min="2050" max="2050" width="11.28515625" style="4" bestFit="1" customWidth="1"/>
    <col min="2051" max="2051" width="9.7109375" style="4" bestFit="1"/>
    <col min="2052" max="2052" width="7.140625" style="4" bestFit="1" customWidth="1"/>
    <col min="2053" max="2053" width="15" style="4" bestFit="1" customWidth="1"/>
    <col min="2054" max="2054" width="10.5703125" style="4" bestFit="1" customWidth="1"/>
    <col min="2055" max="2059" width="9.7109375" style="4"/>
    <col min="2060" max="2060" width="7.7109375" style="4" customWidth="1"/>
    <col min="2061" max="2061" width="9.85546875" style="4" bestFit="1" customWidth="1"/>
    <col min="2062" max="2304" width="9.7109375" style="4"/>
    <col min="2305" max="2305" width="9.28515625" style="4" bestFit="1" customWidth="1"/>
    <col min="2306" max="2306" width="11.28515625" style="4" bestFit="1" customWidth="1"/>
    <col min="2307" max="2307" width="9.7109375" style="4" bestFit="1"/>
    <col min="2308" max="2308" width="7.140625" style="4" bestFit="1" customWidth="1"/>
    <col min="2309" max="2309" width="15" style="4" bestFit="1" customWidth="1"/>
    <col min="2310" max="2310" width="10.5703125" style="4" bestFit="1" customWidth="1"/>
    <col min="2311" max="2315" width="9.7109375" style="4"/>
    <col min="2316" max="2316" width="7.7109375" style="4" customWidth="1"/>
    <col min="2317" max="2317" width="9.85546875" style="4" bestFit="1" customWidth="1"/>
    <col min="2318" max="2560" width="9.7109375" style="4"/>
    <col min="2561" max="2561" width="9.28515625" style="4" bestFit="1" customWidth="1"/>
    <col min="2562" max="2562" width="11.28515625" style="4" bestFit="1" customWidth="1"/>
    <col min="2563" max="2563" width="9.7109375" style="4" bestFit="1"/>
    <col min="2564" max="2564" width="7.140625" style="4" bestFit="1" customWidth="1"/>
    <col min="2565" max="2565" width="15" style="4" bestFit="1" customWidth="1"/>
    <col min="2566" max="2566" width="10.5703125" style="4" bestFit="1" customWidth="1"/>
    <col min="2567" max="2571" width="9.7109375" style="4"/>
    <col min="2572" max="2572" width="7.7109375" style="4" customWidth="1"/>
    <col min="2573" max="2573" width="9.85546875" style="4" bestFit="1" customWidth="1"/>
    <col min="2574" max="2816" width="9.7109375" style="4"/>
    <col min="2817" max="2817" width="9.28515625" style="4" bestFit="1" customWidth="1"/>
    <col min="2818" max="2818" width="11.28515625" style="4" bestFit="1" customWidth="1"/>
    <col min="2819" max="2819" width="9.7109375" style="4" bestFit="1"/>
    <col min="2820" max="2820" width="7.140625" style="4" bestFit="1" customWidth="1"/>
    <col min="2821" max="2821" width="15" style="4" bestFit="1" customWidth="1"/>
    <col min="2822" max="2822" width="10.5703125" style="4" bestFit="1" customWidth="1"/>
    <col min="2823" max="2827" width="9.7109375" style="4"/>
    <col min="2828" max="2828" width="7.7109375" style="4" customWidth="1"/>
    <col min="2829" max="2829" width="9.85546875" style="4" bestFit="1" customWidth="1"/>
    <col min="2830" max="3072" width="9.7109375" style="4"/>
    <col min="3073" max="3073" width="9.28515625" style="4" bestFit="1" customWidth="1"/>
    <col min="3074" max="3074" width="11.28515625" style="4" bestFit="1" customWidth="1"/>
    <col min="3075" max="3075" width="9.7109375" style="4" bestFit="1"/>
    <col min="3076" max="3076" width="7.140625" style="4" bestFit="1" customWidth="1"/>
    <col min="3077" max="3077" width="15" style="4" bestFit="1" customWidth="1"/>
    <col min="3078" max="3078" width="10.5703125" style="4" bestFit="1" customWidth="1"/>
    <col min="3079" max="3083" width="9.7109375" style="4"/>
    <col min="3084" max="3084" width="7.7109375" style="4" customWidth="1"/>
    <col min="3085" max="3085" width="9.85546875" style="4" bestFit="1" customWidth="1"/>
    <col min="3086" max="3328" width="9.7109375" style="4"/>
    <col min="3329" max="3329" width="9.28515625" style="4" bestFit="1" customWidth="1"/>
    <col min="3330" max="3330" width="11.28515625" style="4" bestFit="1" customWidth="1"/>
    <col min="3331" max="3331" width="9.7109375" style="4" bestFit="1"/>
    <col min="3332" max="3332" width="7.140625" style="4" bestFit="1" customWidth="1"/>
    <col min="3333" max="3333" width="15" style="4" bestFit="1" customWidth="1"/>
    <col min="3334" max="3334" width="10.5703125" style="4" bestFit="1" customWidth="1"/>
    <col min="3335" max="3339" width="9.7109375" style="4"/>
    <col min="3340" max="3340" width="7.7109375" style="4" customWidth="1"/>
    <col min="3341" max="3341" width="9.85546875" style="4" bestFit="1" customWidth="1"/>
    <col min="3342" max="3584" width="9.7109375" style="4"/>
    <col min="3585" max="3585" width="9.28515625" style="4" bestFit="1" customWidth="1"/>
    <col min="3586" max="3586" width="11.28515625" style="4" bestFit="1" customWidth="1"/>
    <col min="3587" max="3587" width="9.7109375" style="4" bestFit="1"/>
    <col min="3588" max="3588" width="7.140625" style="4" bestFit="1" customWidth="1"/>
    <col min="3589" max="3589" width="15" style="4" bestFit="1" customWidth="1"/>
    <col min="3590" max="3590" width="10.5703125" style="4" bestFit="1" customWidth="1"/>
    <col min="3591" max="3595" width="9.7109375" style="4"/>
    <col min="3596" max="3596" width="7.7109375" style="4" customWidth="1"/>
    <col min="3597" max="3597" width="9.85546875" style="4" bestFit="1" customWidth="1"/>
    <col min="3598" max="3840" width="9.7109375" style="4"/>
    <col min="3841" max="3841" width="9.28515625" style="4" bestFit="1" customWidth="1"/>
    <col min="3842" max="3842" width="11.28515625" style="4" bestFit="1" customWidth="1"/>
    <col min="3843" max="3843" width="9.7109375" style="4" bestFit="1"/>
    <col min="3844" max="3844" width="7.140625" style="4" bestFit="1" customWidth="1"/>
    <col min="3845" max="3845" width="15" style="4" bestFit="1" customWidth="1"/>
    <col min="3846" max="3846" width="10.5703125" style="4" bestFit="1" customWidth="1"/>
    <col min="3847" max="3851" width="9.7109375" style="4"/>
    <col min="3852" max="3852" width="7.7109375" style="4" customWidth="1"/>
    <col min="3853" max="3853" width="9.85546875" style="4" bestFit="1" customWidth="1"/>
    <col min="3854" max="4096" width="9.7109375" style="4"/>
    <col min="4097" max="4097" width="9.28515625" style="4" bestFit="1" customWidth="1"/>
    <col min="4098" max="4098" width="11.28515625" style="4" bestFit="1" customWidth="1"/>
    <col min="4099" max="4099" width="9.7109375" style="4" bestFit="1"/>
    <col min="4100" max="4100" width="7.140625" style="4" bestFit="1" customWidth="1"/>
    <col min="4101" max="4101" width="15" style="4" bestFit="1" customWidth="1"/>
    <col min="4102" max="4102" width="10.5703125" style="4" bestFit="1" customWidth="1"/>
    <col min="4103" max="4107" width="9.7109375" style="4"/>
    <col min="4108" max="4108" width="7.7109375" style="4" customWidth="1"/>
    <col min="4109" max="4109" width="9.85546875" style="4" bestFit="1" customWidth="1"/>
    <col min="4110" max="4352" width="9.7109375" style="4"/>
    <col min="4353" max="4353" width="9.28515625" style="4" bestFit="1" customWidth="1"/>
    <col min="4354" max="4354" width="11.28515625" style="4" bestFit="1" customWidth="1"/>
    <col min="4355" max="4355" width="9.7109375" style="4" bestFit="1"/>
    <col min="4356" max="4356" width="7.140625" style="4" bestFit="1" customWidth="1"/>
    <col min="4357" max="4357" width="15" style="4" bestFit="1" customWidth="1"/>
    <col min="4358" max="4358" width="10.5703125" style="4" bestFit="1" customWidth="1"/>
    <col min="4359" max="4363" width="9.7109375" style="4"/>
    <col min="4364" max="4364" width="7.7109375" style="4" customWidth="1"/>
    <col min="4365" max="4365" width="9.85546875" style="4" bestFit="1" customWidth="1"/>
    <col min="4366" max="4608" width="9.7109375" style="4"/>
    <col min="4609" max="4609" width="9.28515625" style="4" bestFit="1" customWidth="1"/>
    <col min="4610" max="4610" width="11.28515625" style="4" bestFit="1" customWidth="1"/>
    <col min="4611" max="4611" width="9.7109375" style="4" bestFit="1"/>
    <col min="4612" max="4612" width="7.140625" style="4" bestFit="1" customWidth="1"/>
    <col min="4613" max="4613" width="15" style="4" bestFit="1" customWidth="1"/>
    <col min="4614" max="4614" width="10.5703125" style="4" bestFit="1" customWidth="1"/>
    <col min="4615" max="4619" width="9.7109375" style="4"/>
    <col min="4620" max="4620" width="7.7109375" style="4" customWidth="1"/>
    <col min="4621" max="4621" width="9.85546875" style="4" bestFit="1" customWidth="1"/>
    <col min="4622" max="4864" width="9.7109375" style="4"/>
    <col min="4865" max="4865" width="9.28515625" style="4" bestFit="1" customWidth="1"/>
    <col min="4866" max="4866" width="11.28515625" style="4" bestFit="1" customWidth="1"/>
    <col min="4867" max="4867" width="9.7109375" style="4" bestFit="1"/>
    <col min="4868" max="4868" width="7.140625" style="4" bestFit="1" customWidth="1"/>
    <col min="4869" max="4869" width="15" style="4" bestFit="1" customWidth="1"/>
    <col min="4870" max="4870" width="10.5703125" style="4" bestFit="1" customWidth="1"/>
    <col min="4871" max="4875" width="9.7109375" style="4"/>
    <col min="4876" max="4876" width="7.7109375" style="4" customWidth="1"/>
    <col min="4877" max="4877" width="9.85546875" style="4" bestFit="1" customWidth="1"/>
    <col min="4878" max="5120" width="9.7109375" style="4"/>
    <col min="5121" max="5121" width="9.28515625" style="4" bestFit="1" customWidth="1"/>
    <col min="5122" max="5122" width="11.28515625" style="4" bestFit="1" customWidth="1"/>
    <col min="5123" max="5123" width="9.7109375" style="4" bestFit="1"/>
    <col min="5124" max="5124" width="7.140625" style="4" bestFit="1" customWidth="1"/>
    <col min="5125" max="5125" width="15" style="4" bestFit="1" customWidth="1"/>
    <col min="5126" max="5126" width="10.5703125" style="4" bestFit="1" customWidth="1"/>
    <col min="5127" max="5131" width="9.7109375" style="4"/>
    <col min="5132" max="5132" width="7.7109375" style="4" customWidth="1"/>
    <col min="5133" max="5133" width="9.85546875" style="4" bestFit="1" customWidth="1"/>
    <col min="5134" max="5376" width="9.7109375" style="4"/>
    <col min="5377" max="5377" width="9.28515625" style="4" bestFit="1" customWidth="1"/>
    <col min="5378" max="5378" width="11.28515625" style="4" bestFit="1" customWidth="1"/>
    <col min="5379" max="5379" width="9.7109375" style="4" bestFit="1"/>
    <col min="5380" max="5380" width="7.140625" style="4" bestFit="1" customWidth="1"/>
    <col min="5381" max="5381" width="15" style="4" bestFit="1" customWidth="1"/>
    <col min="5382" max="5382" width="10.5703125" style="4" bestFit="1" customWidth="1"/>
    <col min="5383" max="5387" width="9.7109375" style="4"/>
    <col min="5388" max="5388" width="7.7109375" style="4" customWidth="1"/>
    <col min="5389" max="5389" width="9.85546875" style="4" bestFit="1" customWidth="1"/>
    <col min="5390" max="5632" width="9.7109375" style="4"/>
    <col min="5633" max="5633" width="9.28515625" style="4" bestFit="1" customWidth="1"/>
    <col min="5634" max="5634" width="11.28515625" style="4" bestFit="1" customWidth="1"/>
    <col min="5635" max="5635" width="9.7109375" style="4" bestFit="1"/>
    <col min="5636" max="5636" width="7.140625" style="4" bestFit="1" customWidth="1"/>
    <col min="5637" max="5637" width="15" style="4" bestFit="1" customWidth="1"/>
    <col min="5638" max="5638" width="10.5703125" style="4" bestFit="1" customWidth="1"/>
    <col min="5639" max="5643" width="9.7109375" style="4"/>
    <col min="5644" max="5644" width="7.7109375" style="4" customWidth="1"/>
    <col min="5645" max="5645" width="9.85546875" style="4" bestFit="1" customWidth="1"/>
    <col min="5646" max="5888" width="9.7109375" style="4"/>
    <col min="5889" max="5889" width="9.28515625" style="4" bestFit="1" customWidth="1"/>
    <col min="5890" max="5890" width="11.28515625" style="4" bestFit="1" customWidth="1"/>
    <col min="5891" max="5891" width="9.7109375" style="4" bestFit="1"/>
    <col min="5892" max="5892" width="7.140625" style="4" bestFit="1" customWidth="1"/>
    <col min="5893" max="5893" width="15" style="4" bestFit="1" customWidth="1"/>
    <col min="5894" max="5894" width="10.5703125" style="4" bestFit="1" customWidth="1"/>
    <col min="5895" max="5899" width="9.7109375" style="4"/>
    <col min="5900" max="5900" width="7.7109375" style="4" customWidth="1"/>
    <col min="5901" max="5901" width="9.85546875" style="4" bestFit="1" customWidth="1"/>
    <col min="5902" max="6144" width="9.7109375" style="4"/>
    <col min="6145" max="6145" width="9.28515625" style="4" bestFit="1" customWidth="1"/>
    <col min="6146" max="6146" width="11.28515625" style="4" bestFit="1" customWidth="1"/>
    <col min="6147" max="6147" width="9.7109375" style="4" bestFit="1"/>
    <col min="6148" max="6148" width="7.140625" style="4" bestFit="1" customWidth="1"/>
    <col min="6149" max="6149" width="15" style="4" bestFit="1" customWidth="1"/>
    <col min="6150" max="6150" width="10.5703125" style="4" bestFit="1" customWidth="1"/>
    <col min="6151" max="6155" width="9.7109375" style="4"/>
    <col min="6156" max="6156" width="7.7109375" style="4" customWidth="1"/>
    <col min="6157" max="6157" width="9.85546875" style="4" bestFit="1" customWidth="1"/>
    <col min="6158" max="6400" width="9.7109375" style="4"/>
    <col min="6401" max="6401" width="9.28515625" style="4" bestFit="1" customWidth="1"/>
    <col min="6402" max="6402" width="11.28515625" style="4" bestFit="1" customWidth="1"/>
    <col min="6403" max="6403" width="9.7109375" style="4" bestFit="1"/>
    <col min="6404" max="6404" width="7.140625" style="4" bestFit="1" customWidth="1"/>
    <col min="6405" max="6405" width="15" style="4" bestFit="1" customWidth="1"/>
    <col min="6406" max="6406" width="10.5703125" style="4" bestFit="1" customWidth="1"/>
    <col min="6407" max="6411" width="9.7109375" style="4"/>
    <col min="6412" max="6412" width="7.7109375" style="4" customWidth="1"/>
    <col min="6413" max="6413" width="9.85546875" style="4" bestFit="1" customWidth="1"/>
    <col min="6414" max="6656" width="9.7109375" style="4"/>
    <col min="6657" max="6657" width="9.28515625" style="4" bestFit="1" customWidth="1"/>
    <col min="6658" max="6658" width="11.28515625" style="4" bestFit="1" customWidth="1"/>
    <col min="6659" max="6659" width="9.7109375" style="4" bestFit="1"/>
    <col min="6660" max="6660" width="7.140625" style="4" bestFit="1" customWidth="1"/>
    <col min="6661" max="6661" width="15" style="4" bestFit="1" customWidth="1"/>
    <col min="6662" max="6662" width="10.5703125" style="4" bestFit="1" customWidth="1"/>
    <col min="6663" max="6667" width="9.7109375" style="4"/>
    <col min="6668" max="6668" width="7.7109375" style="4" customWidth="1"/>
    <col min="6669" max="6669" width="9.85546875" style="4" bestFit="1" customWidth="1"/>
    <col min="6670" max="6912" width="9.7109375" style="4"/>
    <col min="6913" max="6913" width="9.28515625" style="4" bestFit="1" customWidth="1"/>
    <col min="6914" max="6914" width="11.28515625" style="4" bestFit="1" customWidth="1"/>
    <col min="6915" max="6915" width="9.7109375" style="4" bestFit="1"/>
    <col min="6916" max="6916" width="7.140625" style="4" bestFit="1" customWidth="1"/>
    <col min="6917" max="6917" width="15" style="4" bestFit="1" customWidth="1"/>
    <col min="6918" max="6918" width="10.5703125" style="4" bestFit="1" customWidth="1"/>
    <col min="6919" max="6923" width="9.7109375" style="4"/>
    <col min="6924" max="6924" width="7.7109375" style="4" customWidth="1"/>
    <col min="6925" max="6925" width="9.85546875" style="4" bestFit="1" customWidth="1"/>
    <col min="6926" max="7168" width="9.7109375" style="4"/>
    <col min="7169" max="7169" width="9.28515625" style="4" bestFit="1" customWidth="1"/>
    <col min="7170" max="7170" width="11.28515625" style="4" bestFit="1" customWidth="1"/>
    <col min="7171" max="7171" width="9.7109375" style="4" bestFit="1"/>
    <col min="7172" max="7172" width="7.140625" style="4" bestFit="1" customWidth="1"/>
    <col min="7173" max="7173" width="15" style="4" bestFit="1" customWidth="1"/>
    <col min="7174" max="7174" width="10.5703125" style="4" bestFit="1" customWidth="1"/>
    <col min="7175" max="7179" width="9.7109375" style="4"/>
    <col min="7180" max="7180" width="7.7109375" style="4" customWidth="1"/>
    <col min="7181" max="7181" width="9.85546875" style="4" bestFit="1" customWidth="1"/>
    <col min="7182" max="7424" width="9.7109375" style="4"/>
    <col min="7425" max="7425" width="9.28515625" style="4" bestFit="1" customWidth="1"/>
    <col min="7426" max="7426" width="11.28515625" style="4" bestFit="1" customWidth="1"/>
    <col min="7427" max="7427" width="9.7109375" style="4" bestFit="1"/>
    <col min="7428" max="7428" width="7.140625" style="4" bestFit="1" customWidth="1"/>
    <col min="7429" max="7429" width="15" style="4" bestFit="1" customWidth="1"/>
    <col min="7430" max="7430" width="10.5703125" style="4" bestFit="1" customWidth="1"/>
    <col min="7431" max="7435" width="9.7109375" style="4"/>
    <col min="7436" max="7436" width="7.7109375" style="4" customWidth="1"/>
    <col min="7437" max="7437" width="9.85546875" style="4" bestFit="1" customWidth="1"/>
    <col min="7438" max="7680" width="9.7109375" style="4"/>
    <col min="7681" max="7681" width="9.28515625" style="4" bestFit="1" customWidth="1"/>
    <col min="7682" max="7682" width="11.28515625" style="4" bestFit="1" customWidth="1"/>
    <col min="7683" max="7683" width="9.7109375" style="4" bestFit="1"/>
    <col min="7684" max="7684" width="7.140625" style="4" bestFit="1" customWidth="1"/>
    <col min="7685" max="7685" width="15" style="4" bestFit="1" customWidth="1"/>
    <col min="7686" max="7686" width="10.5703125" style="4" bestFit="1" customWidth="1"/>
    <col min="7687" max="7691" width="9.7109375" style="4"/>
    <col min="7692" max="7692" width="7.7109375" style="4" customWidth="1"/>
    <col min="7693" max="7693" width="9.85546875" style="4" bestFit="1" customWidth="1"/>
    <col min="7694" max="7936" width="9.7109375" style="4"/>
    <col min="7937" max="7937" width="9.28515625" style="4" bestFit="1" customWidth="1"/>
    <col min="7938" max="7938" width="11.28515625" style="4" bestFit="1" customWidth="1"/>
    <col min="7939" max="7939" width="9.7109375" style="4" bestFit="1"/>
    <col min="7940" max="7940" width="7.140625" style="4" bestFit="1" customWidth="1"/>
    <col min="7941" max="7941" width="15" style="4" bestFit="1" customWidth="1"/>
    <col min="7942" max="7942" width="10.5703125" style="4" bestFit="1" customWidth="1"/>
    <col min="7943" max="7947" width="9.7109375" style="4"/>
    <col min="7948" max="7948" width="7.7109375" style="4" customWidth="1"/>
    <col min="7949" max="7949" width="9.85546875" style="4" bestFit="1" customWidth="1"/>
    <col min="7950" max="8192" width="9.7109375" style="4"/>
    <col min="8193" max="8193" width="9.28515625" style="4" bestFit="1" customWidth="1"/>
    <col min="8194" max="8194" width="11.28515625" style="4" bestFit="1" customWidth="1"/>
    <col min="8195" max="8195" width="9.7109375" style="4" bestFit="1"/>
    <col min="8196" max="8196" width="7.140625" style="4" bestFit="1" customWidth="1"/>
    <col min="8197" max="8197" width="15" style="4" bestFit="1" customWidth="1"/>
    <col min="8198" max="8198" width="10.5703125" style="4" bestFit="1" customWidth="1"/>
    <col min="8199" max="8203" width="9.7109375" style="4"/>
    <col min="8204" max="8204" width="7.7109375" style="4" customWidth="1"/>
    <col min="8205" max="8205" width="9.85546875" style="4" bestFit="1" customWidth="1"/>
    <col min="8206" max="8448" width="9.7109375" style="4"/>
    <col min="8449" max="8449" width="9.28515625" style="4" bestFit="1" customWidth="1"/>
    <col min="8450" max="8450" width="11.28515625" style="4" bestFit="1" customWidth="1"/>
    <col min="8451" max="8451" width="9.7109375" style="4" bestFit="1"/>
    <col min="8452" max="8452" width="7.140625" style="4" bestFit="1" customWidth="1"/>
    <col min="8453" max="8453" width="15" style="4" bestFit="1" customWidth="1"/>
    <col min="8454" max="8454" width="10.5703125" style="4" bestFit="1" customWidth="1"/>
    <col min="8455" max="8459" width="9.7109375" style="4"/>
    <col min="8460" max="8460" width="7.7109375" style="4" customWidth="1"/>
    <col min="8461" max="8461" width="9.85546875" style="4" bestFit="1" customWidth="1"/>
    <col min="8462" max="8704" width="9.7109375" style="4"/>
    <col min="8705" max="8705" width="9.28515625" style="4" bestFit="1" customWidth="1"/>
    <col min="8706" max="8706" width="11.28515625" style="4" bestFit="1" customWidth="1"/>
    <col min="8707" max="8707" width="9.7109375" style="4" bestFit="1"/>
    <col min="8708" max="8708" width="7.140625" style="4" bestFit="1" customWidth="1"/>
    <col min="8709" max="8709" width="15" style="4" bestFit="1" customWidth="1"/>
    <col min="8710" max="8710" width="10.5703125" style="4" bestFit="1" customWidth="1"/>
    <col min="8711" max="8715" width="9.7109375" style="4"/>
    <col min="8716" max="8716" width="7.7109375" style="4" customWidth="1"/>
    <col min="8717" max="8717" width="9.85546875" style="4" bestFit="1" customWidth="1"/>
    <col min="8718" max="8960" width="9.7109375" style="4"/>
    <col min="8961" max="8961" width="9.28515625" style="4" bestFit="1" customWidth="1"/>
    <col min="8962" max="8962" width="11.28515625" style="4" bestFit="1" customWidth="1"/>
    <col min="8963" max="8963" width="9.7109375" style="4" bestFit="1"/>
    <col min="8964" max="8964" width="7.140625" style="4" bestFit="1" customWidth="1"/>
    <col min="8965" max="8965" width="15" style="4" bestFit="1" customWidth="1"/>
    <col min="8966" max="8966" width="10.5703125" style="4" bestFit="1" customWidth="1"/>
    <col min="8967" max="8971" width="9.7109375" style="4"/>
    <col min="8972" max="8972" width="7.7109375" style="4" customWidth="1"/>
    <col min="8973" max="8973" width="9.85546875" style="4" bestFit="1" customWidth="1"/>
    <col min="8974" max="9216" width="9.7109375" style="4"/>
    <col min="9217" max="9217" width="9.28515625" style="4" bestFit="1" customWidth="1"/>
    <col min="9218" max="9218" width="11.28515625" style="4" bestFit="1" customWidth="1"/>
    <col min="9219" max="9219" width="9.7109375" style="4" bestFit="1"/>
    <col min="9220" max="9220" width="7.140625" style="4" bestFit="1" customWidth="1"/>
    <col min="9221" max="9221" width="15" style="4" bestFit="1" customWidth="1"/>
    <col min="9222" max="9222" width="10.5703125" style="4" bestFit="1" customWidth="1"/>
    <col min="9223" max="9227" width="9.7109375" style="4"/>
    <col min="9228" max="9228" width="7.7109375" style="4" customWidth="1"/>
    <col min="9229" max="9229" width="9.85546875" style="4" bestFit="1" customWidth="1"/>
    <col min="9230" max="9472" width="9.7109375" style="4"/>
    <col min="9473" max="9473" width="9.28515625" style="4" bestFit="1" customWidth="1"/>
    <col min="9474" max="9474" width="11.28515625" style="4" bestFit="1" customWidth="1"/>
    <col min="9475" max="9475" width="9.7109375" style="4" bestFit="1"/>
    <col min="9476" max="9476" width="7.140625" style="4" bestFit="1" customWidth="1"/>
    <col min="9477" max="9477" width="15" style="4" bestFit="1" customWidth="1"/>
    <col min="9478" max="9478" width="10.5703125" style="4" bestFit="1" customWidth="1"/>
    <col min="9479" max="9483" width="9.7109375" style="4"/>
    <col min="9484" max="9484" width="7.7109375" style="4" customWidth="1"/>
    <col min="9485" max="9485" width="9.85546875" style="4" bestFit="1" customWidth="1"/>
    <col min="9486" max="9728" width="9.7109375" style="4"/>
    <col min="9729" max="9729" width="9.28515625" style="4" bestFit="1" customWidth="1"/>
    <col min="9730" max="9730" width="11.28515625" style="4" bestFit="1" customWidth="1"/>
    <col min="9731" max="9731" width="9.7109375" style="4" bestFit="1"/>
    <col min="9732" max="9732" width="7.140625" style="4" bestFit="1" customWidth="1"/>
    <col min="9733" max="9733" width="15" style="4" bestFit="1" customWidth="1"/>
    <col min="9734" max="9734" width="10.5703125" style="4" bestFit="1" customWidth="1"/>
    <col min="9735" max="9739" width="9.7109375" style="4"/>
    <col min="9740" max="9740" width="7.7109375" style="4" customWidth="1"/>
    <col min="9741" max="9741" width="9.85546875" style="4" bestFit="1" customWidth="1"/>
    <col min="9742" max="9984" width="9.7109375" style="4"/>
    <col min="9985" max="9985" width="9.28515625" style="4" bestFit="1" customWidth="1"/>
    <col min="9986" max="9986" width="11.28515625" style="4" bestFit="1" customWidth="1"/>
    <col min="9987" max="9987" width="9.7109375" style="4" bestFit="1"/>
    <col min="9988" max="9988" width="7.140625" style="4" bestFit="1" customWidth="1"/>
    <col min="9989" max="9989" width="15" style="4" bestFit="1" customWidth="1"/>
    <col min="9990" max="9990" width="10.5703125" style="4" bestFit="1" customWidth="1"/>
    <col min="9991" max="9995" width="9.7109375" style="4"/>
    <col min="9996" max="9996" width="7.7109375" style="4" customWidth="1"/>
    <col min="9997" max="9997" width="9.85546875" style="4" bestFit="1" customWidth="1"/>
    <col min="9998" max="10240" width="9.7109375" style="4"/>
    <col min="10241" max="10241" width="9.28515625" style="4" bestFit="1" customWidth="1"/>
    <col min="10242" max="10242" width="11.28515625" style="4" bestFit="1" customWidth="1"/>
    <col min="10243" max="10243" width="9.7109375" style="4" bestFit="1"/>
    <col min="10244" max="10244" width="7.140625" style="4" bestFit="1" customWidth="1"/>
    <col min="10245" max="10245" width="15" style="4" bestFit="1" customWidth="1"/>
    <col min="10246" max="10246" width="10.5703125" style="4" bestFit="1" customWidth="1"/>
    <col min="10247" max="10251" width="9.7109375" style="4"/>
    <col min="10252" max="10252" width="7.7109375" style="4" customWidth="1"/>
    <col min="10253" max="10253" width="9.85546875" style="4" bestFit="1" customWidth="1"/>
    <col min="10254" max="10496" width="9.7109375" style="4"/>
    <col min="10497" max="10497" width="9.28515625" style="4" bestFit="1" customWidth="1"/>
    <col min="10498" max="10498" width="11.28515625" style="4" bestFit="1" customWidth="1"/>
    <col min="10499" max="10499" width="9.7109375" style="4" bestFit="1"/>
    <col min="10500" max="10500" width="7.140625" style="4" bestFit="1" customWidth="1"/>
    <col min="10501" max="10501" width="15" style="4" bestFit="1" customWidth="1"/>
    <col min="10502" max="10502" width="10.5703125" style="4" bestFit="1" customWidth="1"/>
    <col min="10503" max="10507" width="9.7109375" style="4"/>
    <col min="10508" max="10508" width="7.7109375" style="4" customWidth="1"/>
    <col min="10509" max="10509" width="9.85546875" style="4" bestFit="1" customWidth="1"/>
    <col min="10510" max="10752" width="9.7109375" style="4"/>
    <col min="10753" max="10753" width="9.28515625" style="4" bestFit="1" customWidth="1"/>
    <col min="10754" max="10754" width="11.28515625" style="4" bestFit="1" customWidth="1"/>
    <col min="10755" max="10755" width="9.7109375" style="4" bestFit="1"/>
    <col min="10756" max="10756" width="7.140625" style="4" bestFit="1" customWidth="1"/>
    <col min="10757" max="10757" width="15" style="4" bestFit="1" customWidth="1"/>
    <col min="10758" max="10758" width="10.5703125" style="4" bestFit="1" customWidth="1"/>
    <col min="10759" max="10763" width="9.7109375" style="4"/>
    <col min="10764" max="10764" width="7.7109375" style="4" customWidth="1"/>
    <col min="10765" max="10765" width="9.85546875" style="4" bestFit="1" customWidth="1"/>
    <col min="10766" max="11008" width="9.7109375" style="4"/>
    <col min="11009" max="11009" width="9.28515625" style="4" bestFit="1" customWidth="1"/>
    <col min="11010" max="11010" width="11.28515625" style="4" bestFit="1" customWidth="1"/>
    <col min="11011" max="11011" width="9.7109375" style="4" bestFit="1"/>
    <col min="11012" max="11012" width="7.140625" style="4" bestFit="1" customWidth="1"/>
    <col min="11013" max="11013" width="15" style="4" bestFit="1" customWidth="1"/>
    <col min="11014" max="11014" width="10.5703125" style="4" bestFit="1" customWidth="1"/>
    <col min="11015" max="11019" width="9.7109375" style="4"/>
    <col min="11020" max="11020" width="7.7109375" style="4" customWidth="1"/>
    <col min="11021" max="11021" width="9.85546875" style="4" bestFit="1" customWidth="1"/>
    <col min="11022" max="11264" width="9.7109375" style="4"/>
    <col min="11265" max="11265" width="9.28515625" style="4" bestFit="1" customWidth="1"/>
    <col min="11266" max="11266" width="11.28515625" style="4" bestFit="1" customWidth="1"/>
    <col min="11267" max="11267" width="9.7109375" style="4" bestFit="1"/>
    <col min="11268" max="11268" width="7.140625" style="4" bestFit="1" customWidth="1"/>
    <col min="11269" max="11269" width="15" style="4" bestFit="1" customWidth="1"/>
    <col min="11270" max="11270" width="10.5703125" style="4" bestFit="1" customWidth="1"/>
    <col min="11271" max="11275" width="9.7109375" style="4"/>
    <col min="11276" max="11276" width="7.7109375" style="4" customWidth="1"/>
    <col min="11277" max="11277" width="9.85546875" style="4" bestFit="1" customWidth="1"/>
    <col min="11278" max="11520" width="9.7109375" style="4"/>
    <col min="11521" max="11521" width="9.28515625" style="4" bestFit="1" customWidth="1"/>
    <col min="11522" max="11522" width="11.28515625" style="4" bestFit="1" customWidth="1"/>
    <col min="11523" max="11523" width="9.7109375" style="4" bestFit="1"/>
    <col min="11524" max="11524" width="7.140625" style="4" bestFit="1" customWidth="1"/>
    <col min="11525" max="11525" width="15" style="4" bestFit="1" customWidth="1"/>
    <col min="11526" max="11526" width="10.5703125" style="4" bestFit="1" customWidth="1"/>
    <col min="11527" max="11531" width="9.7109375" style="4"/>
    <col min="11532" max="11532" width="7.7109375" style="4" customWidth="1"/>
    <col min="11533" max="11533" width="9.85546875" style="4" bestFit="1" customWidth="1"/>
    <col min="11534" max="11776" width="9.7109375" style="4"/>
    <col min="11777" max="11777" width="9.28515625" style="4" bestFit="1" customWidth="1"/>
    <col min="11778" max="11778" width="11.28515625" style="4" bestFit="1" customWidth="1"/>
    <col min="11779" max="11779" width="9.7109375" style="4" bestFit="1"/>
    <col min="11780" max="11780" width="7.140625" style="4" bestFit="1" customWidth="1"/>
    <col min="11781" max="11781" width="15" style="4" bestFit="1" customWidth="1"/>
    <col min="11782" max="11782" width="10.5703125" style="4" bestFit="1" customWidth="1"/>
    <col min="11783" max="11787" width="9.7109375" style="4"/>
    <col min="11788" max="11788" width="7.7109375" style="4" customWidth="1"/>
    <col min="11789" max="11789" width="9.85546875" style="4" bestFit="1" customWidth="1"/>
    <col min="11790" max="12032" width="9.7109375" style="4"/>
    <col min="12033" max="12033" width="9.28515625" style="4" bestFit="1" customWidth="1"/>
    <col min="12034" max="12034" width="11.28515625" style="4" bestFit="1" customWidth="1"/>
    <col min="12035" max="12035" width="9.7109375" style="4" bestFit="1"/>
    <col min="12036" max="12036" width="7.140625" style="4" bestFit="1" customWidth="1"/>
    <col min="12037" max="12037" width="15" style="4" bestFit="1" customWidth="1"/>
    <col min="12038" max="12038" width="10.5703125" style="4" bestFit="1" customWidth="1"/>
    <col min="12039" max="12043" width="9.7109375" style="4"/>
    <col min="12044" max="12044" width="7.7109375" style="4" customWidth="1"/>
    <col min="12045" max="12045" width="9.85546875" style="4" bestFit="1" customWidth="1"/>
    <col min="12046" max="12288" width="9.7109375" style="4"/>
    <col min="12289" max="12289" width="9.28515625" style="4" bestFit="1" customWidth="1"/>
    <col min="12290" max="12290" width="11.28515625" style="4" bestFit="1" customWidth="1"/>
    <col min="12291" max="12291" width="9.7109375" style="4" bestFit="1"/>
    <col min="12292" max="12292" width="7.140625" style="4" bestFit="1" customWidth="1"/>
    <col min="12293" max="12293" width="15" style="4" bestFit="1" customWidth="1"/>
    <col min="12294" max="12294" width="10.5703125" style="4" bestFit="1" customWidth="1"/>
    <col min="12295" max="12299" width="9.7109375" style="4"/>
    <col min="12300" max="12300" width="7.7109375" style="4" customWidth="1"/>
    <col min="12301" max="12301" width="9.85546875" style="4" bestFit="1" customWidth="1"/>
    <col min="12302" max="12544" width="9.7109375" style="4"/>
    <col min="12545" max="12545" width="9.28515625" style="4" bestFit="1" customWidth="1"/>
    <col min="12546" max="12546" width="11.28515625" style="4" bestFit="1" customWidth="1"/>
    <col min="12547" max="12547" width="9.7109375" style="4" bestFit="1"/>
    <col min="12548" max="12548" width="7.140625" style="4" bestFit="1" customWidth="1"/>
    <col min="12549" max="12549" width="15" style="4" bestFit="1" customWidth="1"/>
    <col min="12550" max="12550" width="10.5703125" style="4" bestFit="1" customWidth="1"/>
    <col min="12551" max="12555" width="9.7109375" style="4"/>
    <col min="12556" max="12556" width="7.7109375" style="4" customWidth="1"/>
    <col min="12557" max="12557" width="9.85546875" style="4" bestFit="1" customWidth="1"/>
    <col min="12558" max="12800" width="9.7109375" style="4"/>
    <col min="12801" max="12801" width="9.28515625" style="4" bestFit="1" customWidth="1"/>
    <col min="12802" max="12802" width="11.28515625" style="4" bestFit="1" customWidth="1"/>
    <col min="12803" max="12803" width="9.7109375" style="4" bestFit="1"/>
    <col min="12804" max="12804" width="7.140625" style="4" bestFit="1" customWidth="1"/>
    <col min="12805" max="12805" width="15" style="4" bestFit="1" customWidth="1"/>
    <col min="12806" max="12806" width="10.5703125" style="4" bestFit="1" customWidth="1"/>
    <col min="12807" max="12811" width="9.7109375" style="4"/>
    <col min="12812" max="12812" width="7.7109375" style="4" customWidth="1"/>
    <col min="12813" max="12813" width="9.85546875" style="4" bestFit="1" customWidth="1"/>
    <col min="12814" max="13056" width="9.7109375" style="4"/>
    <col min="13057" max="13057" width="9.28515625" style="4" bestFit="1" customWidth="1"/>
    <col min="13058" max="13058" width="11.28515625" style="4" bestFit="1" customWidth="1"/>
    <col min="13059" max="13059" width="9.7109375" style="4" bestFit="1"/>
    <col min="13060" max="13060" width="7.140625" style="4" bestFit="1" customWidth="1"/>
    <col min="13061" max="13061" width="15" style="4" bestFit="1" customWidth="1"/>
    <col min="13062" max="13062" width="10.5703125" style="4" bestFit="1" customWidth="1"/>
    <col min="13063" max="13067" width="9.7109375" style="4"/>
    <col min="13068" max="13068" width="7.7109375" style="4" customWidth="1"/>
    <col min="13069" max="13069" width="9.85546875" style="4" bestFit="1" customWidth="1"/>
    <col min="13070" max="13312" width="9.7109375" style="4"/>
    <col min="13313" max="13313" width="9.28515625" style="4" bestFit="1" customWidth="1"/>
    <col min="13314" max="13314" width="11.28515625" style="4" bestFit="1" customWidth="1"/>
    <col min="13315" max="13315" width="9.7109375" style="4" bestFit="1"/>
    <col min="13316" max="13316" width="7.140625" style="4" bestFit="1" customWidth="1"/>
    <col min="13317" max="13317" width="15" style="4" bestFit="1" customWidth="1"/>
    <col min="13318" max="13318" width="10.5703125" style="4" bestFit="1" customWidth="1"/>
    <col min="13319" max="13323" width="9.7109375" style="4"/>
    <col min="13324" max="13324" width="7.7109375" style="4" customWidth="1"/>
    <col min="13325" max="13325" width="9.85546875" style="4" bestFit="1" customWidth="1"/>
    <col min="13326" max="13568" width="9.7109375" style="4"/>
    <col min="13569" max="13569" width="9.28515625" style="4" bestFit="1" customWidth="1"/>
    <col min="13570" max="13570" width="11.28515625" style="4" bestFit="1" customWidth="1"/>
    <col min="13571" max="13571" width="9.7109375" style="4" bestFit="1"/>
    <col min="13572" max="13572" width="7.140625" style="4" bestFit="1" customWidth="1"/>
    <col min="13573" max="13573" width="15" style="4" bestFit="1" customWidth="1"/>
    <col min="13574" max="13574" width="10.5703125" style="4" bestFit="1" customWidth="1"/>
    <col min="13575" max="13579" width="9.7109375" style="4"/>
    <col min="13580" max="13580" width="7.7109375" style="4" customWidth="1"/>
    <col min="13581" max="13581" width="9.85546875" style="4" bestFit="1" customWidth="1"/>
    <col min="13582" max="13824" width="9.7109375" style="4"/>
    <col min="13825" max="13825" width="9.28515625" style="4" bestFit="1" customWidth="1"/>
    <col min="13826" max="13826" width="11.28515625" style="4" bestFit="1" customWidth="1"/>
    <col min="13827" max="13827" width="9.7109375" style="4" bestFit="1"/>
    <col min="13828" max="13828" width="7.140625" style="4" bestFit="1" customWidth="1"/>
    <col min="13829" max="13829" width="15" style="4" bestFit="1" customWidth="1"/>
    <col min="13830" max="13830" width="10.5703125" style="4" bestFit="1" customWidth="1"/>
    <col min="13831" max="13835" width="9.7109375" style="4"/>
    <col min="13836" max="13836" width="7.7109375" style="4" customWidth="1"/>
    <col min="13837" max="13837" width="9.85546875" style="4" bestFit="1" customWidth="1"/>
    <col min="13838" max="14080" width="9.7109375" style="4"/>
    <col min="14081" max="14081" width="9.28515625" style="4" bestFit="1" customWidth="1"/>
    <col min="14082" max="14082" width="11.28515625" style="4" bestFit="1" customWidth="1"/>
    <col min="14083" max="14083" width="9.7109375" style="4" bestFit="1"/>
    <col min="14084" max="14084" width="7.140625" style="4" bestFit="1" customWidth="1"/>
    <col min="14085" max="14085" width="15" style="4" bestFit="1" customWidth="1"/>
    <col min="14086" max="14086" width="10.5703125" style="4" bestFit="1" customWidth="1"/>
    <col min="14087" max="14091" width="9.7109375" style="4"/>
    <col min="14092" max="14092" width="7.7109375" style="4" customWidth="1"/>
    <col min="14093" max="14093" width="9.85546875" style="4" bestFit="1" customWidth="1"/>
    <col min="14094" max="14336" width="9.7109375" style="4"/>
    <col min="14337" max="14337" width="9.28515625" style="4" bestFit="1" customWidth="1"/>
    <col min="14338" max="14338" width="11.28515625" style="4" bestFit="1" customWidth="1"/>
    <col min="14339" max="14339" width="9.7109375" style="4" bestFit="1"/>
    <col min="14340" max="14340" width="7.140625" style="4" bestFit="1" customWidth="1"/>
    <col min="14341" max="14341" width="15" style="4" bestFit="1" customWidth="1"/>
    <col min="14342" max="14342" width="10.5703125" style="4" bestFit="1" customWidth="1"/>
    <col min="14343" max="14347" width="9.7109375" style="4"/>
    <col min="14348" max="14348" width="7.7109375" style="4" customWidth="1"/>
    <col min="14349" max="14349" width="9.85546875" style="4" bestFit="1" customWidth="1"/>
    <col min="14350" max="14592" width="9.7109375" style="4"/>
    <col min="14593" max="14593" width="9.28515625" style="4" bestFit="1" customWidth="1"/>
    <col min="14594" max="14594" width="11.28515625" style="4" bestFit="1" customWidth="1"/>
    <col min="14595" max="14595" width="9.7109375" style="4" bestFit="1"/>
    <col min="14596" max="14596" width="7.140625" style="4" bestFit="1" customWidth="1"/>
    <col min="14597" max="14597" width="15" style="4" bestFit="1" customWidth="1"/>
    <col min="14598" max="14598" width="10.5703125" style="4" bestFit="1" customWidth="1"/>
    <col min="14599" max="14603" width="9.7109375" style="4"/>
    <col min="14604" max="14604" width="7.7109375" style="4" customWidth="1"/>
    <col min="14605" max="14605" width="9.85546875" style="4" bestFit="1" customWidth="1"/>
    <col min="14606" max="14848" width="9.7109375" style="4"/>
    <col min="14849" max="14849" width="9.28515625" style="4" bestFit="1" customWidth="1"/>
    <col min="14850" max="14850" width="11.28515625" style="4" bestFit="1" customWidth="1"/>
    <col min="14851" max="14851" width="9.7109375" style="4" bestFit="1"/>
    <col min="14852" max="14852" width="7.140625" style="4" bestFit="1" customWidth="1"/>
    <col min="14853" max="14853" width="15" style="4" bestFit="1" customWidth="1"/>
    <col min="14854" max="14854" width="10.5703125" style="4" bestFit="1" customWidth="1"/>
    <col min="14855" max="14859" width="9.7109375" style="4"/>
    <col min="14860" max="14860" width="7.7109375" style="4" customWidth="1"/>
    <col min="14861" max="14861" width="9.85546875" style="4" bestFit="1" customWidth="1"/>
    <col min="14862" max="15104" width="9.7109375" style="4"/>
    <col min="15105" max="15105" width="9.28515625" style="4" bestFit="1" customWidth="1"/>
    <col min="15106" max="15106" width="11.28515625" style="4" bestFit="1" customWidth="1"/>
    <col min="15107" max="15107" width="9.7109375" style="4" bestFit="1"/>
    <col min="15108" max="15108" width="7.140625" style="4" bestFit="1" customWidth="1"/>
    <col min="15109" max="15109" width="15" style="4" bestFit="1" customWidth="1"/>
    <col min="15110" max="15110" width="10.5703125" style="4" bestFit="1" customWidth="1"/>
    <col min="15111" max="15115" width="9.7109375" style="4"/>
    <col min="15116" max="15116" width="7.7109375" style="4" customWidth="1"/>
    <col min="15117" max="15117" width="9.85546875" style="4" bestFit="1" customWidth="1"/>
    <col min="15118" max="15360" width="9.7109375" style="4"/>
    <col min="15361" max="15361" width="9.28515625" style="4" bestFit="1" customWidth="1"/>
    <col min="15362" max="15362" width="11.28515625" style="4" bestFit="1" customWidth="1"/>
    <col min="15363" max="15363" width="9.7109375" style="4" bestFit="1"/>
    <col min="15364" max="15364" width="7.140625" style="4" bestFit="1" customWidth="1"/>
    <col min="15365" max="15365" width="15" style="4" bestFit="1" customWidth="1"/>
    <col min="15366" max="15366" width="10.5703125" style="4" bestFit="1" customWidth="1"/>
    <col min="15367" max="15371" width="9.7109375" style="4"/>
    <col min="15372" max="15372" width="7.7109375" style="4" customWidth="1"/>
    <col min="15373" max="15373" width="9.85546875" style="4" bestFit="1" customWidth="1"/>
    <col min="15374" max="15616" width="9.7109375" style="4"/>
    <col min="15617" max="15617" width="9.28515625" style="4" bestFit="1" customWidth="1"/>
    <col min="15618" max="15618" width="11.28515625" style="4" bestFit="1" customWidth="1"/>
    <col min="15619" max="15619" width="9.7109375" style="4" bestFit="1"/>
    <col min="15620" max="15620" width="7.140625" style="4" bestFit="1" customWidth="1"/>
    <col min="15621" max="15621" width="15" style="4" bestFit="1" customWidth="1"/>
    <col min="15622" max="15622" width="10.5703125" style="4" bestFit="1" customWidth="1"/>
    <col min="15623" max="15627" width="9.7109375" style="4"/>
    <col min="15628" max="15628" width="7.7109375" style="4" customWidth="1"/>
    <col min="15629" max="15629" width="9.85546875" style="4" bestFit="1" customWidth="1"/>
    <col min="15630" max="15872" width="9.7109375" style="4"/>
    <col min="15873" max="15873" width="9.28515625" style="4" bestFit="1" customWidth="1"/>
    <col min="15874" max="15874" width="11.28515625" style="4" bestFit="1" customWidth="1"/>
    <col min="15875" max="15875" width="9.7109375" style="4" bestFit="1"/>
    <col min="15876" max="15876" width="7.140625" style="4" bestFit="1" customWidth="1"/>
    <col min="15877" max="15877" width="15" style="4" bestFit="1" customWidth="1"/>
    <col min="15878" max="15878" width="10.5703125" style="4" bestFit="1" customWidth="1"/>
    <col min="15879" max="15883" width="9.7109375" style="4"/>
    <col min="15884" max="15884" width="7.7109375" style="4" customWidth="1"/>
    <col min="15885" max="15885" width="9.85546875" style="4" bestFit="1" customWidth="1"/>
    <col min="15886" max="16128" width="9.7109375" style="4"/>
    <col min="16129" max="16129" width="9.28515625" style="4" bestFit="1" customWidth="1"/>
    <col min="16130" max="16130" width="11.28515625" style="4" bestFit="1" customWidth="1"/>
    <col min="16131" max="16131" width="9.7109375" style="4" bestFit="1"/>
    <col min="16132" max="16132" width="7.140625" style="4" bestFit="1" customWidth="1"/>
    <col min="16133" max="16133" width="15" style="4" bestFit="1" customWidth="1"/>
    <col min="16134" max="16134" width="10.5703125" style="4" bestFit="1" customWidth="1"/>
    <col min="16135" max="16139" width="9.7109375" style="4"/>
    <col min="16140" max="16140" width="7.7109375" style="4" customWidth="1"/>
    <col min="16141" max="16141" width="9.85546875" style="4" bestFit="1" customWidth="1"/>
    <col min="16142" max="16384" width="9.7109375" style="4"/>
  </cols>
  <sheetData>
    <row r="1" spans="1:14" x14ac:dyDescent="0.25">
      <c r="A1" s="1"/>
      <c r="B1" s="2"/>
      <c r="C1" s="2"/>
      <c r="D1" s="41"/>
      <c r="E1" s="3" t="s">
        <v>11</v>
      </c>
      <c r="F1" s="42"/>
      <c r="M1" s="5" t="s">
        <v>0</v>
      </c>
    </row>
    <row r="2" spans="1:14" x14ac:dyDescent="0.25">
      <c r="A2" s="6"/>
      <c r="B2" s="7"/>
      <c r="C2" s="8" t="s">
        <v>13</v>
      </c>
      <c r="D2" s="41"/>
      <c r="E2" s="9">
        <v>2000</v>
      </c>
      <c r="F2" s="15"/>
      <c r="G2" s="10"/>
      <c r="H2" s="10"/>
      <c r="I2" s="10"/>
      <c r="J2" s="10"/>
      <c r="K2" s="10"/>
      <c r="L2" s="10"/>
      <c r="M2" s="11" t="s">
        <v>1</v>
      </c>
      <c r="N2" s="10"/>
    </row>
    <row r="3" spans="1:14" x14ac:dyDescent="0.25">
      <c r="A3" s="6"/>
      <c r="B3" s="7"/>
      <c r="C3" s="8" t="s">
        <v>2</v>
      </c>
      <c r="D3" s="13">
        <f>SUMIF(B5:B60,"&gt;0",D5:D60)</f>
        <v>1.7739010447758545E-3</v>
      </c>
      <c r="E3" s="14" t="s">
        <v>3</v>
      </c>
      <c r="F3" s="15" t="s">
        <v>4</v>
      </c>
      <c r="M3" s="16">
        <v>10</v>
      </c>
    </row>
    <row r="4" spans="1:14" s="10" customFormat="1" x14ac:dyDescent="0.25">
      <c r="A4" s="17" t="s">
        <v>5</v>
      </c>
      <c r="B4" s="18" t="s">
        <v>6</v>
      </c>
      <c r="C4" s="19">
        <f>SUM(C6:C60)</f>
        <v>11</v>
      </c>
      <c r="D4" s="20"/>
      <c r="E4" s="21">
        <f>SUMIF(B6:B60,"&gt;0",E6:E60)</f>
        <v>3.5478020895517091</v>
      </c>
      <c r="F4" s="22">
        <f>IF(D3=0,0,C4/D3)</f>
        <v>6201.022335713169</v>
      </c>
      <c r="G4" s="4"/>
      <c r="H4" s="4"/>
      <c r="I4" s="4"/>
      <c r="J4" s="4"/>
      <c r="K4" s="4"/>
      <c r="L4" s="4"/>
      <c r="M4" s="23">
        <v>2</v>
      </c>
      <c r="N4" s="4"/>
    </row>
    <row r="5" spans="1:14" x14ac:dyDescent="0.25">
      <c r="A5" s="24">
        <v>44013</v>
      </c>
      <c r="B5" s="25">
        <v>24679</v>
      </c>
      <c r="C5" s="7"/>
      <c r="D5" s="41"/>
      <c r="E5" s="26"/>
      <c r="F5" s="15" t="s">
        <v>12</v>
      </c>
      <c r="M5" s="27">
        <f>100%/52/10*M3</f>
        <v>1.9230769230769232E-2</v>
      </c>
    </row>
    <row r="6" spans="1:14" x14ac:dyDescent="0.25">
      <c r="A6" s="12">
        <f t="shared" ref="A6:A57" si="0">A5+7</f>
        <v>44020</v>
      </c>
      <c r="B6" s="28">
        <v>24690</v>
      </c>
      <c r="C6" s="7">
        <f t="shared" ref="C6:C57" si="1">IF(B6=0,0,B6-B5)</f>
        <v>11</v>
      </c>
      <c r="D6" s="13">
        <f t="shared" ref="D6:D37" si="2">SIN((A6*366/365+(37+M$4)*7)/365*2*PI())*M$13+1/52</f>
        <v>1.7739010447758545E-3</v>
      </c>
      <c r="E6" s="29">
        <f t="shared" ref="E6:E37" si="3">D6*E$2</f>
        <v>3.5478020895517091</v>
      </c>
      <c r="F6" s="30">
        <f>D6*F$4</f>
        <v>11</v>
      </c>
      <c r="M6" s="31" t="s">
        <v>7</v>
      </c>
    </row>
    <row r="7" spans="1:14" x14ac:dyDescent="0.25">
      <c r="A7" s="12">
        <f t="shared" si="0"/>
        <v>44027</v>
      </c>
      <c r="B7" s="28"/>
      <c r="C7" s="7">
        <f t="shared" si="1"/>
        <v>0</v>
      </c>
      <c r="D7" s="13">
        <f t="shared" si="2"/>
        <v>9.2878921304143103E-4</v>
      </c>
      <c r="E7" s="29">
        <f t="shared" si="3"/>
        <v>1.8575784260828621</v>
      </c>
      <c r="F7" s="30">
        <f t="shared" ref="F7:F38" si="4">F$4*D7</f>
        <v>5.7594426552393712</v>
      </c>
      <c r="M7" s="32"/>
    </row>
    <row r="8" spans="1:14" x14ac:dyDescent="0.25">
      <c r="A8" s="33">
        <f t="shared" si="0"/>
        <v>44034</v>
      </c>
      <c r="B8" s="28"/>
      <c r="C8" s="7">
        <f t="shared" si="1"/>
        <v>0</v>
      </c>
      <c r="D8" s="13">
        <f t="shared" si="2"/>
        <v>3.5055746080953423E-4</v>
      </c>
      <c r="E8" s="29">
        <f t="shared" si="3"/>
        <v>0.70111492161906841</v>
      </c>
      <c r="F8" s="30">
        <f t="shared" si="4"/>
        <v>2.1738146444308155</v>
      </c>
      <c r="M8" s="32"/>
    </row>
    <row r="9" spans="1:14" x14ac:dyDescent="0.25">
      <c r="A9" s="33">
        <f t="shared" si="0"/>
        <v>44041</v>
      </c>
      <c r="B9" s="28"/>
      <c r="C9" s="7">
        <f t="shared" si="1"/>
        <v>0</v>
      </c>
      <c r="D9" s="13">
        <f t="shared" si="2"/>
        <v>4.7637582665068651E-5</v>
      </c>
      <c r="E9" s="29">
        <f t="shared" si="3"/>
        <v>9.5275165330137301E-2</v>
      </c>
      <c r="F9" s="30">
        <f t="shared" si="4"/>
        <v>0.29540171412547317</v>
      </c>
      <c r="M9" s="5" t="s">
        <v>8</v>
      </c>
    </row>
    <row r="10" spans="1:14" x14ac:dyDescent="0.25">
      <c r="A10" s="33">
        <f t="shared" si="0"/>
        <v>44048</v>
      </c>
      <c r="B10" s="28"/>
      <c r="C10" s="7">
        <f t="shared" si="1"/>
        <v>0</v>
      </c>
      <c r="D10" s="13">
        <f t="shared" si="2"/>
        <v>2.4446766315799895E-5</v>
      </c>
      <c r="E10" s="29">
        <f t="shared" si="3"/>
        <v>4.889353263159979E-2</v>
      </c>
      <c r="F10" s="30">
        <f t="shared" si="4"/>
        <v>0.15159494396023548</v>
      </c>
      <c r="M10" s="11" t="s">
        <v>9</v>
      </c>
    </row>
    <row r="11" spans="1:14" x14ac:dyDescent="0.25">
      <c r="A11" s="33">
        <f t="shared" si="0"/>
        <v>44055</v>
      </c>
      <c r="B11" s="28"/>
      <c r="C11" s="7">
        <f t="shared" si="1"/>
        <v>0</v>
      </c>
      <c r="D11" s="13">
        <f t="shared" si="2"/>
        <v>2.813231810147275E-4</v>
      </c>
      <c r="E11" s="29">
        <f t="shared" si="3"/>
        <v>0.56264636202945506</v>
      </c>
      <c r="F11" s="30">
        <f t="shared" si="4"/>
        <v>1.7444913290262041</v>
      </c>
      <c r="M11" s="16">
        <v>10</v>
      </c>
    </row>
    <row r="12" spans="1:14" x14ac:dyDescent="0.25">
      <c r="A12" s="33">
        <f t="shared" si="0"/>
        <v>44062</v>
      </c>
      <c r="B12" s="28"/>
      <c r="C12" s="7">
        <f t="shared" si="1"/>
        <v>0</v>
      </c>
      <c r="D12" s="13">
        <f t="shared" si="2"/>
        <v>8.1452104636483419E-4</v>
      </c>
      <c r="E12" s="29">
        <f t="shared" si="3"/>
        <v>1.6290420927296685</v>
      </c>
      <c r="F12" s="30">
        <f t="shared" si="4"/>
        <v>5.0508632014167985</v>
      </c>
      <c r="M12" s="34"/>
    </row>
    <row r="13" spans="1:14" x14ac:dyDescent="0.25">
      <c r="A13" s="33">
        <f t="shared" si="0"/>
        <v>44069</v>
      </c>
      <c r="B13" s="28"/>
      <c r="C13" s="7">
        <f t="shared" si="1"/>
        <v>0</v>
      </c>
      <c r="D13" s="13">
        <f t="shared" si="2"/>
        <v>1.6162652534130115E-3</v>
      </c>
      <c r="E13" s="29">
        <f t="shared" si="3"/>
        <v>3.2325305068260231</v>
      </c>
      <c r="F13" s="30">
        <f t="shared" si="4"/>
        <v>10.022496936851189</v>
      </c>
      <c r="M13" s="35">
        <f>100%/52/10*M11</f>
        <v>1.9230769230769232E-2</v>
      </c>
    </row>
    <row r="14" spans="1:14" x14ac:dyDescent="0.25">
      <c r="A14" s="33">
        <f t="shared" si="0"/>
        <v>44076</v>
      </c>
      <c r="B14" s="28"/>
      <c r="C14" s="7">
        <f t="shared" si="1"/>
        <v>0</v>
      </c>
      <c r="D14" s="13">
        <f t="shared" si="2"/>
        <v>2.6748647415477875E-3</v>
      </c>
      <c r="E14" s="29">
        <f t="shared" si="3"/>
        <v>5.3497294830955751</v>
      </c>
      <c r="F14" s="30">
        <f t="shared" si="4"/>
        <v>16.586896007349463</v>
      </c>
      <c r="M14" s="31" t="s">
        <v>10</v>
      </c>
    </row>
    <row r="15" spans="1:14" x14ac:dyDescent="0.25">
      <c r="A15" s="33">
        <f t="shared" si="0"/>
        <v>44083</v>
      </c>
      <c r="B15" s="28"/>
      <c r="C15" s="7">
        <f t="shared" si="1"/>
        <v>0</v>
      </c>
      <c r="D15" s="13">
        <f t="shared" si="2"/>
        <v>3.9748829779285844E-3</v>
      </c>
      <c r="E15" s="29">
        <f t="shared" si="3"/>
        <v>7.9497659558571687</v>
      </c>
      <c r="F15" s="30">
        <f t="shared" si="4"/>
        <v>24.648338127981226</v>
      </c>
    </row>
    <row r="16" spans="1:14" x14ac:dyDescent="0.25">
      <c r="A16" s="33">
        <f t="shared" si="0"/>
        <v>44090</v>
      </c>
      <c r="B16" s="28"/>
      <c r="C16" s="7">
        <f t="shared" si="1"/>
        <v>0</v>
      </c>
      <c r="D16" s="13">
        <f t="shared" si="2"/>
        <v>5.49736305352546E-3</v>
      </c>
      <c r="E16" s="29">
        <f t="shared" si="3"/>
        <v>10.994726107050919</v>
      </c>
      <c r="F16" s="30">
        <f t="shared" si="4"/>
        <v>34.089271082435729</v>
      </c>
    </row>
    <row r="17" spans="1:6" x14ac:dyDescent="0.25">
      <c r="A17" s="33">
        <f t="shared" si="0"/>
        <v>44097</v>
      </c>
      <c r="B17" s="28"/>
      <c r="C17" s="7">
        <f t="shared" si="1"/>
        <v>0</v>
      </c>
      <c r="D17" s="13">
        <f t="shared" si="2"/>
        <v>7.220104113391421E-3</v>
      </c>
      <c r="E17" s="29">
        <f t="shared" si="3"/>
        <v>14.440208226782842</v>
      </c>
      <c r="F17" s="30">
        <f t="shared" si="4"/>
        <v>44.772026873314729</v>
      </c>
    </row>
    <row r="18" spans="1:6" x14ac:dyDescent="0.25">
      <c r="A18" s="33">
        <f t="shared" si="0"/>
        <v>44104</v>
      </c>
      <c r="B18" s="28"/>
      <c r="C18" s="7">
        <f t="shared" si="1"/>
        <v>0</v>
      </c>
      <c r="D18" s="13">
        <f t="shared" si="2"/>
        <v>9.1179850902663156E-3</v>
      </c>
      <c r="E18" s="29">
        <f t="shared" si="3"/>
        <v>18.235970180532632</v>
      </c>
      <c r="F18" s="30">
        <f t="shared" si="4"/>
        <v>56.540829201441078</v>
      </c>
    </row>
    <row r="19" spans="1:6" x14ac:dyDescent="0.25">
      <c r="A19" s="33">
        <f t="shared" si="0"/>
        <v>44111</v>
      </c>
      <c r="B19" s="28"/>
      <c r="C19" s="7">
        <f t="shared" si="1"/>
        <v>0</v>
      </c>
      <c r="D19" s="13">
        <f t="shared" si="2"/>
        <v>1.1163331020812619E-2</v>
      </c>
      <c r="E19" s="29">
        <f t="shared" si="3"/>
        <v>22.326662041625237</v>
      </c>
      <c r="F19" s="30">
        <f t="shared" si="4"/>
        <v>69.224065001018744</v>
      </c>
    </row>
    <row r="20" spans="1:6" x14ac:dyDescent="0.25">
      <c r="A20" s="33">
        <f t="shared" si="0"/>
        <v>44118</v>
      </c>
      <c r="B20" s="28"/>
      <c r="C20" s="7">
        <f t="shared" si="1"/>
        <v>0</v>
      </c>
      <c r="D20" s="13">
        <f t="shared" si="2"/>
        <v>1.3326316602848514E-2</v>
      </c>
      <c r="E20" s="29">
        <f t="shared" si="3"/>
        <v>26.652633205697029</v>
      </c>
      <c r="F20" s="30">
        <f t="shared" si="4"/>
        <v>82.636786907048872</v>
      </c>
    </row>
    <row r="21" spans="1:6" x14ac:dyDescent="0.25">
      <c r="A21" s="33">
        <f t="shared" si="0"/>
        <v>44125</v>
      </c>
      <c r="B21" s="28"/>
      <c r="C21" s="7">
        <f t="shared" si="1"/>
        <v>0</v>
      </c>
      <c r="D21" s="13">
        <f t="shared" si="2"/>
        <v>1.5575401108893286E-2</v>
      </c>
      <c r="E21" s="29">
        <f t="shared" si="3"/>
        <v>31.150802217786573</v>
      </c>
      <c r="F21" s="30">
        <f t="shared" si="4"/>
        <v>96.583410163938922</v>
      </c>
    </row>
    <row r="22" spans="1:6" x14ac:dyDescent="0.25">
      <c r="A22" s="33">
        <f t="shared" si="0"/>
        <v>44132</v>
      </c>
      <c r="B22" s="28"/>
      <c r="C22" s="7">
        <f t="shared" si="1"/>
        <v>0</v>
      </c>
      <c r="D22" s="13">
        <f t="shared" si="2"/>
        <v>1.7877788314101337E-2</v>
      </c>
      <c r="E22" s="29">
        <f t="shared" si="3"/>
        <v>35.755576628202675</v>
      </c>
      <c r="F22" s="30">
        <f t="shared" si="4"/>
        <v>110.86056464889427</v>
      </c>
    </row>
    <row r="23" spans="1:6" x14ac:dyDescent="0.25">
      <c r="A23" s="33">
        <f t="shared" si="0"/>
        <v>44139</v>
      </c>
      <c r="B23" s="28"/>
      <c r="C23" s="7">
        <f t="shared" si="1"/>
        <v>0</v>
      </c>
      <c r="D23" s="13">
        <f t="shared" si="2"/>
        <v>2.0199904731900375E-2</v>
      </c>
      <c r="E23" s="29">
        <f t="shared" si="3"/>
        <v>40.39980946380075</v>
      </c>
      <c r="F23" s="30">
        <f t="shared" si="4"/>
        <v>125.26006042179236</v>
      </c>
    </row>
    <row r="24" spans="1:6" x14ac:dyDescent="0.25">
      <c r="A24" s="33">
        <f t="shared" si="0"/>
        <v>44146</v>
      </c>
      <c r="B24" s="28"/>
      <c r="C24" s="7">
        <f t="shared" si="1"/>
        <v>0</v>
      </c>
      <c r="D24" s="13">
        <f t="shared" si="2"/>
        <v>2.2507889183685893E-2</v>
      </c>
      <c r="E24" s="29">
        <f t="shared" si="3"/>
        <v>45.015778367371787</v>
      </c>
      <c r="F24" s="30">
        <f t="shared" si="4"/>
        <v>139.57192355779307</v>
      </c>
    </row>
    <row r="25" spans="1:6" x14ac:dyDescent="0.25">
      <c r="A25" s="33">
        <f t="shared" si="0"/>
        <v>44153</v>
      </c>
      <c r="B25" s="28"/>
      <c r="C25" s="7">
        <f t="shared" si="1"/>
        <v>0</v>
      </c>
      <c r="D25" s="13">
        <f t="shared" si="2"/>
        <v>2.4768086563648317E-2</v>
      </c>
      <c r="E25" s="29">
        <f t="shared" si="3"/>
        <v>49.536173127296635</v>
      </c>
      <c r="F25" s="30">
        <f t="shared" si="4"/>
        <v>153.58745799406046</v>
      </c>
    </row>
    <row r="26" spans="1:6" x14ac:dyDescent="0.25">
      <c r="A26" s="33">
        <f t="shared" si="0"/>
        <v>44160</v>
      </c>
      <c r="B26" s="28"/>
      <c r="C26" s="7">
        <f t="shared" si="1"/>
        <v>0</v>
      </c>
      <c r="D26" s="13">
        <f t="shared" si="2"/>
        <v>2.6947538598652326E-2</v>
      </c>
      <c r="E26" s="29">
        <f t="shared" si="3"/>
        <v>53.895077197304651</v>
      </c>
      <c r="F26" s="30">
        <f t="shared" si="4"/>
        <v>167.10228874273582</v>
      </c>
    </row>
    <row r="27" spans="1:6" x14ac:dyDescent="0.25">
      <c r="A27" s="33">
        <f t="shared" si="0"/>
        <v>44167</v>
      </c>
      <c r="B27" s="28"/>
      <c r="C27" s="7">
        <f t="shared" si="1"/>
        <v>0</v>
      </c>
      <c r="D27" s="13">
        <f t="shared" si="2"/>
        <v>2.901446444684588E-2</v>
      </c>
      <c r="E27" s="29">
        <f t="shared" si="3"/>
        <v>58.028928893691763</v>
      </c>
      <c r="F27" s="30">
        <f t="shared" si="4"/>
        <v>179.91934209364695</v>
      </c>
    </row>
    <row r="28" spans="1:6" x14ac:dyDescent="0.25">
      <c r="A28" s="33">
        <f t="shared" si="0"/>
        <v>44174</v>
      </c>
      <c r="B28" s="28"/>
      <c r="C28" s="7">
        <f t="shared" si="1"/>
        <v>0</v>
      </c>
      <c r="D28" s="13">
        <f t="shared" si="2"/>
        <v>3.0938724126980163E-2</v>
      </c>
      <c r="E28" s="29">
        <f t="shared" si="3"/>
        <v>61.877448253960324</v>
      </c>
      <c r="F28" s="30">
        <f t="shared" si="4"/>
        <v>191.8517193498719</v>
      </c>
    </row>
    <row r="29" spans="1:6" x14ac:dyDescent="0.25">
      <c r="A29" s="33">
        <f t="shared" si="0"/>
        <v>44181</v>
      </c>
      <c r="B29" s="28"/>
      <c r="C29" s="7">
        <f t="shared" si="1"/>
        <v>0</v>
      </c>
      <c r="D29" s="13">
        <f t="shared" si="2"/>
        <v>3.2692258020584834E-2</v>
      </c>
      <c r="E29" s="29">
        <f t="shared" si="3"/>
        <v>65.384516041169675</v>
      </c>
      <c r="F29" s="30">
        <f t="shared" si="4"/>
        <v>202.72542219054455</v>
      </c>
    </row>
    <row r="30" spans="1:6" x14ac:dyDescent="0.25">
      <c r="A30" s="33">
        <f t="shared" si="0"/>
        <v>44188</v>
      </c>
      <c r="B30" s="28"/>
      <c r="C30" s="7">
        <f t="shared" si="1"/>
        <v>0</v>
      </c>
      <c r="D30" s="13">
        <f t="shared" si="2"/>
        <v>3.4249496038283631E-2</v>
      </c>
      <c r="E30" s="29">
        <f t="shared" si="3"/>
        <v>68.498992076567262</v>
      </c>
      <c r="F30" s="30">
        <f t="shared" si="4"/>
        <v>212.3818899203165</v>
      </c>
    </row>
    <row r="31" spans="1:6" x14ac:dyDescent="0.25">
      <c r="A31" s="33">
        <f t="shared" si="0"/>
        <v>44195</v>
      </c>
      <c r="B31" s="28"/>
      <c r="C31" s="7">
        <f t="shared" si="1"/>
        <v>0</v>
      </c>
      <c r="D31" s="13">
        <f t="shared" si="2"/>
        <v>3.5587730483659472E-2</v>
      </c>
      <c r="E31" s="29">
        <f t="shared" si="3"/>
        <v>71.175460967318941</v>
      </c>
      <c r="F31" s="30">
        <f t="shared" si="4"/>
        <v>220.68031160651282</v>
      </c>
    </row>
    <row r="32" spans="1:6" x14ac:dyDescent="0.25">
      <c r="A32" s="33">
        <f t="shared" si="0"/>
        <v>44202</v>
      </c>
      <c r="B32" s="28"/>
      <c r="C32" s="7">
        <f t="shared" si="1"/>
        <v>0</v>
      </c>
      <c r="D32" s="13">
        <f t="shared" si="2"/>
        <v>3.6687447177659732E-2</v>
      </c>
      <c r="E32" s="29">
        <f t="shared" si="3"/>
        <v>73.374894355319469</v>
      </c>
      <c r="F32" s="30">
        <f t="shared" si="4"/>
        <v>227.49967938896506</v>
      </c>
    </row>
    <row r="33" spans="1:6" x14ac:dyDescent="0.25">
      <c r="A33" s="33">
        <f t="shared" si="0"/>
        <v>44209</v>
      </c>
      <c r="B33" s="28"/>
      <c r="C33" s="7">
        <f t="shared" si="1"/>
        <v>0</v>
      </c>
      <c r="D33" s="13">
        <f t="shared" si="2"/>
        <v>3.753261001498237E-2</v>
      </c>
      <c r="E33" s="29">
        <f t="shared" si="3"/>
        <v>75.065220029964735</v>
      </c>
      <c r="F33" s="30">
        <f t="shared" si="4"/>
        <v>232.74055302051747</v>
      </c>
    </row>
    <row r="34" spans="1:6" x14ac:dyDescent="0.25">
      <c r="A34" s="33">
        <f t="shared" si="0"/>
        <v>44216</v>
      </c>
      <c r="B34" s="28"/>
      <c r="C34" s="7">
        <f t="shared" si="1"/>
        <v>0</v>
      </c>
      <c r="D34" s="13">
        <f t="shared" si="2"/>
        <v>3.8110894803111119E-2</v>
      </c>
      <c r="E34" s="29">
        <f t="shared" si="3"/>
        <v>76.221789606222231</v>
      </c>
      <c r="F34" s="30">
        <f t="shared" si="4"/>
        <v>236.32650990810697</v>
      </c>
    </row>
    <row r="35" spans="1:6" x14ac:dyDescent="0.25">
      <c r="A35" s="33">
        <f t="shared" si="0"/>
        <v>44223</v>
      </c>
      <c r="B35" s="28"/>
      <c r="C35" s="7">
        <f t="shared" si="1"/>
        <v>0</v>
      </c>
      <c r="D35" s="13">
        <f t="shared" si="2"/>
        <v>3.8413868974088966E-2</v>
      </c>
      <c r="E35" s="29">
        <f t="shared" si="3"/>
        <v>76.827737948177926</v>
      </c>
      <c r="F35" s="30">
        <f t="shared" si="4"/>
        <v>238.20525950948479</v>
      </c>
    </row>
    <row r="36" spans="1:6" x14ac:dyDescent="0.25">
      <c r="A36" s="33">
        <f t="shared" si="0"/>
        <v>44230</v>
      </c>
      <c r="B36" s="28"/>
      <c r="C36" s="7">
        <f t="shared" si="1"/>
        <v>0</v>
      </c>
      <c r="D36" s="13">
        <f t="shared" si="2"/>
        <v>3.8437114548508233E-2</v>
      </c>
      <c r="E36" s="29">
        <f t="shared" si="3"/>
        <v>76.874229097016467</v>
      </c>
      <c r="F36" s="30">
        <f t="shared" si="4"/>
        <v>238.34940583566515</v>
      </c>
    </row>
    <row r="37" spans="1:6" x14ac:dyDescent="0.25">
      <c r="A37" s="33">
        <f t="shared" si="0"/>
        <v>44237</v>
      </c>
      <c r="B37" s="28"/>
      <c r="C37" s="7">
        <f t="shared" si="1"/>
        <v>0</v>
      </c>
      <c r="D37" s="13">
        <f t="shared" si="2"/>
        <v>3.818029255863193E-2</v>
      </c>
      <c r="E37" s="29">
        <f t="shared" si="3"/>
        <v>76.360585117263867</v>
      </c>
      <c r="F37" s="30">
        <f t="shared" si="4"/>
        <v>236.75684694013989</v>
      </c>
    </row>
    <row r="38" spans="1:6" x14ac:dyDescent="0.25">
      <c r="A38" s="33">
        <f t="shared" si="0"/>
        <v>44244</v>
      </c>
      <c r="B38" s="28"/>
      <c r="C38" s="7">
        <f t="shared" si="1"/>
        <v>0</v>
      </c>
      <c r="D38" s="13">
        <f t="shared" ref="D38:D57" si="5">SIN((A38*366/365+(37+M$4)*7)/365*2*PI())*M$13+1/52</f>
        <v>3.7647147991232525E-2</v>
      </c>
      <c r="E38" s="29">
        <f t="shared" ref="E38:E57" si="6">D38*E$2</f>
        <v>75.294295982465044</v>
      </c>
      <c r="F38" s="30">
        <f t="shared" si="4"/>
        <v>233.45080556953206</v>
      </c>
    </row>
    <row r="39" spans="1:6" x14ac:dyDescent="0.25">
      <c r="A39" s="33">
        <f t="shared" si="0"/>
        <v>44251</v>
      </c>
      <c r="B39" s="28"/>
      <c r="C39" s="7">
        <f t="shared" si="1"/>
        <v>0</v>
      </c>
      <c r="D39" s="13">
        <f t="shared" si="5"/>
        <v>3.684545517807062E-2</v>
      </c>
      <c r="E39" s="29">
        <f t="shared" si="6"/>
        <v>73.690910356141245</v>
      </c>
      <c r="F39" s="30">
        <f t="shared" ref="F39:F57" si="7">F$4*D39</f>
        <v>228.47949052873435</v>
      </c>
    </row>
    <row r="40" spans="1:6" x14ac:dyDescent="0.25">
      <c r="A40" s="33">
        <f t="shared" si="0"/>
        <v>44258</v>
      </c>
      <c r="B40" s="28"/>
      <c r="C40" s="7">
        <f t="shared" si="1"/>
        <v>0</v>
      </c>
      <c r="D40" s="13">
        <f t="shared" si="5"/>
        <v>3.5786904430330342E-2</v>
      </c>
      <c r="E40" s="29">
        <f t="shared" si="6"/>
        <v>71.573808860660691</v>
      </c>
      <c r="F40" s="30">
        <f t="shared" si="7"/>
        <v>221.91539369851102</v>
      </c>
    </row>
    <row r="41" spans="1:6" x14ac:dyDescent="0.25">
      <c r="A41" s="33">
        <f t="shared" si="0"/>
        <v>44265</v>
      </c>
      <c r="B41" s="28"/>
      <c r="C41" s="7">
        <f t="shared" si="1"/>
        <v>0</v>
      </c>
      <c r="D41" s="13">
        <f t="shared" si="5"/>
        <v>3.4486931570118222E-2</v>
      </c>
      <c r="E41" s="29">
        <f t="shared" si="6"/>
        <v>68.973863140236446</v>
      </c>
      <c r="F41" s="30">
        <f t="shared" si="7"/>
        <v>213.85423295651472</v>
      </c>
    </row>
    <row r="42" spans="1:6" x14ac:dyDescent="0.25">
      <c r="A42" s="33">
        <f t="shared" si="0"/>
        <v>44272</v>
      </c>
      <c r="B42" s="28"/>
      <c r="C42" s="7">
        <f t="shared" si="1"/>
        <v>0</v>
      </c>
      <c r="D42" s="13">
        <f t="shared" si="5"/>
        <v>3.2964492844787405E-2</v>
      </c>
      <c r="E42" s="29">
        <f t="shared" si="6"/>
        <v>65.928985689574816</v>
      </c>
      <c r="F42" s="30">
        <f t="shared" si="7"/>
        <v>204.41355641598363</v>
      </c>
    </row>
    <row r="43" spans="1:6" x14ac:dyDescent="0.25">
      <c r="A43" s="33">
        <f t="shared" si="0"/>
        <v>44279</v>
      </c>
      <c r="B43" s="28"/>
      <c r="C43" s="7">
        <f t="shared" si="1"/>
        <v>0</v>
      </c>
      <c r="D43" s="13">
        <f t="shared" si="5"/>
        <v>3.1241788506315638E-2</v>
      </c>
      <c r="E43" s="29">
        <f t="shared" si="6"/>
        <v>62.48357701263128</v>
      </c>
      <c r="F43" s="30">
        <f t="shared" si="7"/>
        <v>193.73102833529023</v>
      </c>
    </row>
    <row r="44" spans="1:6" x14ac:dyDescent="0.25">
      <c r="A44" s="33">
        <f t="shared" si="0"/>
        <v>44286</v>
      </c>
      <c r="B44" s="28"/>
      <c r="C44" s="7">
        <f t="shared" si="1"/>
        <v>0</v>
      </c>
      <c r="D44" s="13">
        <f t="shared" si="5"/>
        <v>2.9343939086485391E-2</v>
      </c>
      <c r="E44" s="29">
        <f t="shared" si="6"/>
        <v>58.687878172970784</v>
      </c>
      <c r="F44" s="30">
        <f t="shared" si="7"/>
        <v>181.96242169310258</v>
      </c>
    </row>
    <row r="45" spans="1:6" x14ac:dyDescent="0.25">
      <c r="A45" s="33">
        <f t="shared" si="0"/>
        <v>44293</v>
      </c>
      <c r="B45" s="28"/>
      <c r="C45" s="7">
        <f t="shared" si="1"/>
        <v>0</v>
      </c>
      <c r="D45" s="13">
        <f t="shared" si="5"/>
        <v>2.7298619088475397E-2</v>
      </c>
      <c r="E45" s="29">
        <f t="shared" si="6"/>
        <v>54.597238176950796</v>
      </c>
      <c r="F45" s="30">
        <f t="shared" si="7"/>
        <v>169.2793467017618</v>
      </c>
    </row>
    <row r="46" spans="1:6" x14ac:dyDescent="0.25">
      <c r="A46" s="33">
        <f t="shared" si="0"/>
        <v>44300</v>
      </c>
      <c r="B46" s="28"/>
      <c r="C46" s="7">
        <f t="shared" si="1"/>
        <v>0</v>
      </c>
      <c r="D46" s="13">
        <f t="shared" si="5"/>
        <v>2.5135653436310735E-2</v>
      </c>
      <c r="E46" s="29">
        <f t="shared" si="6"/>
        <v>50.271306872621473</v>
      </c>
      <c r="F46" s="30">
        <f t="shared" si="7"/>
        <v>155.86674838130833</v>
      </c>
    </row>
    <row r="47" spans="1:6" x14ac:dyDescent="0.25">
      <c r="A47" s="33">
        <f t="shared" si="0"/>
        <v>44307</v>
      </c>
      <c r="B47" s="28"/>
      <c r="C47" s="7">
        <f t="shared" si="1"/>
        <v>0</v>
      </c>
      <c r="D47" s="13">
        <f t="shared" si="5"/>
        <v>2.288658256686215E-2</v>
      </c>
      <c r="E47" s="29">
        <f t="shared" si="6"/>
        <v>45.773165133724298</v>
      </c>
      <c r="F47" s="30">
        <f t="shared" si="7"/>
        <v>141.92020968525583</v>
      </c>
    </row>
    <row r="48" spans="1:6" x14ac:dyDescent="0.25">
      <c r="A48" s="33">
        <f t="shared" si="0"/>
        <v>44314</v>
      </c>
      <c r="B48" s="28"/>
      <c r="C48" s="7">
        <f t="shared" si="1"/>
        <v>0</v>
      </c>
      <c r="D48" s="13">
        <f t="shared" si="5"/>
        <v>2.0584202506117553E-2</v>
      </c>
      <c r="E48" s="29">
        <f t="shared" si="6"/>
        <v>41.168405012235105</v>
      </c>
      <c r="F48" s="30">
        <f t="shared" si="7"/>
        <v>127.64309950327794</v>
      </c>
    </row>
    <row r="49" spans="1:6" x14ac:dyDescent="0.25">
      <c r="A49" s="33">
        <f t="shared" si="0"/>
        <v>44321</v>
      </c>
      <c r="B49" s="28"/>
      <c r="C49" s="7">
        <f t="shared" si="1"/>
        <v>0</v>
      </c>
      <c r="D49" s="13">
        <f t="shared" si="5"/>
        <v>1.8262086636477021E-2</v>
      </c>
      <c r="E49" s="29">
        <f t="shared" si="6"/>
        <v>36.524173272954044</v>
      </c>
      <c r="F49" s="30">
        <f t="shared" si="7"/>
        <v>113.24360712952299</v>
      </c>
    </row>
    <row r="50" spans="1:6" x14ac:dyDescent="0.25">
      <c r="A50" s="33">
        <f t="shared" si="0"/>
        <v>44328</v>
      </c>
      <c r="B50" s="28"/>
      <c r="C50" s="7">
        <f t="shared" si="1"/>
        <v>0</v>
      </c>
      <c r="D50" s="13">
        <f t="shared" si="5"/>
        <v>1.5954096128543125E-2</v>
      </c>
      <c r="E50" s="29">
        <f t="shared" si="6"/>
        <v>31.908192257086249</v>
      </c>
      <c r="F50" s="30">
        <f t="shared" si="7"/>
        <v>98.931706439210913</v>
      </c>
    </row>
    <row r="51" spans="1:6" x14ac:dyDescent="0.25">
      <c r="A51" s="33">
        <f t="shared" si="0"/>
        <v>44335</v>
      </c>
      <c r="B51" s="28"/>
      <c r="C51" s="7">
        <f t="shared" si="1"/>
        <v>0</v>
      </c>
      <c r="D51" s="13">
        <f t="shared" si="5"/>
        <v>1.3693886176442925E-2</v>
      </c>
      <c r="E51" s="29">
        <f t="shared" si="6"/>
        <v>27.38777235288585</v>
      </c>
      <c r="F51" s="30">
        <f t="shared" si="7"/>
        <v>84.916094042836392</v>
      </c>
    </row>
    <row r="52" spans="1:6" x14ac:dyDescent="0.25">
      <c r="A52" s="33">
        <f t="shared" si="0"/>
        <v>44342</v>
      </c>
      <c r="B52" s="28"/>
      <c r="C52" s="7">
        <f t="shared" si="1"/>
        <v>0</v>
      </c>
      <c r="D52" s="13">
        <f t="shared" si="5"/>
        <v>1.1514415236636879E-2</v>
      </c>
      <c r="E52" s="29">
        <f t="shared" si="6"/>
        <v>23.028830473273757</v>
      </c>
      <c r="F52" s="30">
        <f t="shared" si="7"/>
        <v>71.401146065061312</v>
      </c>
    </row>
    <row r="53" spans="1:6" x14ac:dyDescent="0.25">
      <c r="A53" s="33">
        <f t="shared" si="0"/>
        <v>44349</v>
      </c>
      <c r="B53" s="28"/>
      <c r="C53" s="7">
        <f t="shared" si="1"/>
        <v>0</v>
      </c>
      <c r="D53" s="13">
        <f t="shared" si="5"/>
        <v>9.4474644266474821E-3</v>
      </c>
      <c r="E53" s="29">
        <f t="shared" si="6"/>
        <v>18.894928853294964</v>
      </c>
      <c r="F53" s="30">
        <f t="shared" si="7"/>
        <v>58.583937925496642</v>
      </c>
    </row>
    <row r="54" spans="1:6" x14ac:dyDescent="0.25">
      <c r="A54" s="33">
        <f t="shared" si="0"/>
        <v>44356</v>
      </c>
      <c r="B54" s="28"/>
      <c r="C54" s="7">
        <f t="shared" si="1"/>
        <v>0</v>
      </c>
      <c r="D54" s="13">
        <f t="shared" si="5"/>
        <v>7.5231740917190218E-3</v>
      </c>
      <c r="E54" s="29">
        <f t="shared" si="6"/>
        <v>15.046348183438043</v>
      </c>
      <c r="F54" s="30">
        <f t="shared" si="7"/>
        <v>46.651370578208287</v>
      </c>
    </row>
    <row r="55" spans="1:6" x14ac:dyDescent="0.25">
      <c r="A55" s="33">
        <f t="shared" si="0"/>
        <v>44363</v>
      </c>
      <c r="B55" s="28"/>
      <c r="C55" s="7">
        <f t="shared" si="1"/>
        <v>0</v>
      </c>
      <c r="D55" s="13">
        <f t="shared" si="5"/>
        <v>5.7696042973258786E-3</v>
      </c>
      <c r="E55" s="29">
        <f t="shared" si="6"/>
        <v>11.539208594651758</v>
      </c>
      <c r="F55" s="30">
        <f t="shared" si="7"/>
        <v>35.77744511594446</v>
      </c>
    </row>
    <row r="56" spans="1:6" x14ac:dyDescent="0.25">
      <c r="A56" s="33">
        <f t="shared" si="0"/>
        <v>44370</v>
      </c>
      <c r="B56" s="28"/>
      <c r="C56" s="7">
        <f t="shared" si="1"/>
        <v>0</v>
      </c>
      <c r="D56" s="13">
        <f t="shared" si="5"/>
        <v>4.2123256563573481E-3</v>
      </c>
      <c r="E56" s="29">
        <f t="shared" si="6"/>
        <v>8.4246513127146958</v>
      </c>
      <c r="F56" s="30">
        <f t="shared" si="7"/>
        <v>26.120725480369551</v>
      </c>
    </row>
    <row r="57" spans="1:6" x14ac:dyDescent="0.25">
      <c r="A57" s="33">
        <f t="shared" si="0"/>
        <v>44377</v>
      </c>
      <c r="B57" s="36"/>
      <c r="C57" s="7">
        <f t="shared" si="1"/>
        <v>0</v>
      </c>
      <c r="D57" s="13">
        <f t="shared" si="5"/>
        <v>2.874046457594575E-3</v>
      </c>
      <c r="E57" s="29">
        <f t="shared" si="6"/>
        <v>5.74809291518915</v>
      </c>
      <c r="F57" s="30">
        <f t="shared" si="7"/>
        <v>17.822026277421269</v>
      </c>
    </row>
    <row r="58" spans="1:6" x14ac:dyDescent="0.25">
      <c r="A58" s="43"/>
    </row>
  </sheetData>
  <pageMargins left="0.75" right="0.75" top="1" bottom="1" header="0.5" footer="0.5"/>
  <pageSetup paperSize="9" scale="97" orientation="portrait" r:id="rId1"/>
  <headerFooter alignWithMargins="0"/>
  <colBreaks count="1" manualBreakCount="1">
    <brk id="6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Spinner 1">
              <controlPr defaultSize="0" autoPict="0">
                <anchor moveWithCells="1" sizeWithCells="1">
                  <from>
                    <xdr:col>12</xdr:col>
                    <xdr:colOff>190500</xdr:colOff>
                    <xdr:row>10</xdr:row>
                    <xdr:rowOff>57150</xdr:rowOff>
                  </from>
                  <to>
                    <xdr:col>12</xdr:col>
                    <xdr:colOff>476250</xdr:colOff>
                    <xdr:row>12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Spinner 2">
              <controlPr defaultSize="0" autoPict="0">
                <anchor moveWithCells="1" sizeWithCells="1">
                  <from>
                    <xdr:col>12</xdr:col>
                    <xdr:colOff>190500</xdr:colOff>
                    <xdr:row>2</xdr:row>
                    <xdr:rowOff>57150</xdr:rowOff>
                  </from>
                  <to>
                    <xdr:col>12</xdr:col>
                    <xdr:colOff>476250</xdr:colOff>
                    <xdr:row>4</xdr:row>
                    <xdr:rowOff>152400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1998D3-5559-432D-B50B-31F5B53B2C6F}">
  <dimension ref="A1:N58"/>
  <sheetViews>
    <sheetView showZeros="0" zoomScaleNormal="100" workbookViewId="0">
      <pane xSplit="1" ySplit="14" topLeftCell="B15" activePane="bottomRight" state="frozen"/>
      <selection activeCell="F4" sqref="F4"/>
      <selection pane="topRight" activeCell="F4" sqref="F4"/>
      <selection pane="bottomLeft" activeCell="F4" sqref="F4"/>
      <selection pane="bottomRight" activeCell="A5" sqref="A5"/>
    </sheetView>
  </sheetViews>
  <sheetFormatPr defaultColWidth="9.7109375" defaultRowHeight="15" x14ac:dyDescent="0.25"/>
  <cols>
    <col min="1" max="1" width="9.28515625" style="37" bestFit="1" customWidth="1"/>
    <col min="2" max="2" width="11.28515625" style="38" bestFit="1" customWidth="1"/>
    <col min="3" max="3" width="9.7109375" style="38" bestFit="1" customWidth="1"/>
    <col min="4" max="4" width="7.140625" style="39" bestFit="1" customWidth="1"/>
    <col min="5" max="5" width="15" style="40" bestFit="1" customWidth="1"/>
    <col min="6" max="6" width="11.85546875" style="40" bestFit="1" customWidth="1"/>
    <col min="7" max="11" width="9.7109375" style="4" customWidth="1"/>
    <col min="12" max="12" width="7.7109375" style="4" customWidth="1"/>
    <col min="13" max="13" width="9.85546875" style="4" bestFit="1" customWidth="1"/>
    <col min="14" max="256" width="9.7109375" style="4"/>
    <col min="257" max="257" width="9.28515625" style="4" bestFit="1" customWidth="1"/>
    <col min="258" max="258" width="11.28515625" style="4" bestFit="1" customWidth="1"/>
    <col min="259" max="259" width="9.7109375" style="4" bestFit="1"/>
    <col min="260" max="260" width="7.140625" style="4" bestFit="1" customWidth="1"/>
    <col min="261" max="261" width="15" style="4" bestFit="1" customWidth="1"/>
    <col min="262" max="262" width="10.5703125" style="4" bestFit="1" customWidth="1"/>
    <col min="263" max="267" width="9.7109375" style="4"/>
    <col min="268" max="268" width="7.7109375" style="4" customWidth="1"/>
    <col min="269" max="269" width="9.85546875" style="4" bestFit="1" customWidth="1"/>
    <col min="270" max="512" width="9.7109375" style="4"/>
    <col min="513" max="513" width="9.28515625" style="4" bestFit="1" customWidth="1"/>
    <col min="514" max="514" width="11.28515625" style="4" bestFit="1" customWidth="1"/>
    <col min="515" max="515" width="9.7109375" style="4" bestFit="1"/>
    <col min="516" max="516" width="7.140625" style="4" bestFit="1" customWidth="1"/>
    <col min="517" max="517" width="15" style="4" bestFit="1" customWidth="1"/>
    <col min="518" max="518" width="10.5703125" style="4" bestFit="1" customWidth="1"/>
    <col min="519" max="523" width="9.7109375" style="4"/>
    <col min="524" max="524" width="7.7109375" style="4" customWidth="1"/>
    <col min="525" max="525" width="9.85546875" style="4" bestFit="1" customWidth="1"/>
    <col min="526" max="768" width="9.7109375" style="4"/>
    <col min="769" max="769" width="9.28515625" style="4" bestFit="1" customWidth="1"/>
    <col min="770" max="770" width="11.28515625" style="4" bestFit="1" customWidth="1"/>
    <col min="771" max="771" width="9.7109375" style="4" bestFit="1"/>
    <col min="772" max="772" width="7.140625" style="4" bestFit="1" customWidth="1"/>
    <col min="773" max="773" width="15" style="4" bestFit="1" customWidth="1"/>
    <col min="774" max="774" width="10.5703125" style="4" bestFit="1" customWidth="1"/>
    <col min="775" max="779" width="9.7109375" style="4"/>
    <col min="780" max="780" width="7.7109375" style="4" customWidth="1"/>
    <col min="781" max="781" width="9.85546875" style="4" bestFit="1" customWidth="1"/>
    <col min="782" max="1024" width="9.7109375" style="4"/>
    <col min="1025" max="1025" width="9.28515625" style="4" bestFit="1" customWidth="1"/>
    <col min="1026" max="1026" width="11.28515625" style="4" bestFit="1" customWidth="1"/>
    <col min="1027" max="1027" width="9.7109375" style="4" bestFit="1"/>
    <col min="1028" max="1028" width="7.140625" style="4" bestFit="1" customWidth="1"/>
    <col min="1029" max="1029" width="15" style="4" bestFit="1" customWidth="1"/>
    <col min="1030" max="1030" width="10.5703125" style="4" bestFit="1" customWidth="1"/>
    <col min="1031" max="1035" width="9.7109375" style="4"/>
    <col min="1036" max="1036" width="7.7109375" style="4" customWidth="1"/>
    <col min="1037" max="1037" width="9.85546875" style="4" bestFit="1" customWidth="1"/>
    <col min="1038" max="1280" width="9.7109375" style="4"/>
    <col min="1281" max="1281" width="9.28515625" style="4" bestFit="1" customWidth="1"/>
    <col min="1282" max="1282" width="11.28515625" style="4" bestFit="1" customWidth="1"/>
    <col min="1283" max="1283" width="9.7109375" style="4" bestFit="1"/>
    <col min="1284" max="1284" width="7.140625" style="4" bestFit="1" customWidth="1"/>
    <col min="1285" max="1285" width="15" style="4" bestFit="1" customWidth="1"/>
    <col min="1286" max="1286" width="10.5703125" style="4" bestFit="1" customWidth="1"/>
    <col min="1287" max="1291" width="9.7109375" style="4"/>
    <col min="1292" max="1292" width="7.7109375" style="4" customWidth="1"/>
    <col min="1293" max="1293" width="9.85546875" style="4" bestFit="1" customWidth="1"/>
    <col min="1294" max="1536" width="9.7109375" style="4"/>
    <col min="1537" max="1537" width="9.28515625" style="4" bestFit="1" customWidth="1"/>
    <col min="1538" max="1538" width="11.28515625" style="4" bestFit="1" customWidth="1"/>
    <col min="1539" max="1539" width="9.7109375" style="4" bestFit="1"/>
    <col min="1540" max="1540" width="7.140625" style="4" bestFit="1" customWidth="1"/>
    <col min="1541" max="1541" width="15" style="4" bestFit="1" customWidth="1"/>
    <col min="1542" max="1542" width="10.5703125" style="4" bestFit="1" customWidth="1"/>
    <col min="1543" max="1547" width="9.7109375" style="4"/>
    <col min="1548" max="1548" width="7.7109375" style="4" customWidth="1"/>
    <col min="1549" max="1549" width="9.85546875" style="4" bestFit="1" customWidth="1"/>
    <col min="1550" max="1792" width="9.7109375" style="4"/>
    <col min="1793" max="1793" width="9.28515625" style="4" bestFit="1" customWidth="1"/>
    <col min="1794" max="1794" width="11.28515625" style="4" bestFit="1" customWidth="1"/>
    <col min="1795" max="1795" width="9.7109375" style="4" bestFit="1"/>
    <col min="1796" max="1796" width="7.140625" style="4" bestFit="1" customWidth="1"/>
    <col min="1797" max="1797" width="15" style="4" bestFit="1" customWidth="1"/>
    <col min="1798" max="1798" width="10.5703125" style="4" bestFit="1" customWidth="1"/>
    <col min="1799" max="1803" width="9.7109375" style="4"/>
    <col min="1804" max="1804" width="7.7109375" style="4" customWidth="1"/>
    <col min="1805" max="1805" width="9.85546875" style="4" bestFit="1" customWidth="1"/>
    <col min="1806" max="2048" width="9.7109375" style="4"/>
    <col min="2049" max="2049" width="9.28515625" style="4" bestFit="1" customWidth="1"/>
    <col min="2050" max="2050" width="11.28515625" style="4" bestFit="1" customWidth="1"/>
    <col min="2051" max="2051" width="9.7109375" style="4" bestFit="1"/>
    <col min="2052" max="2052" width="7.140625" style="4" bestFit="1" customWidth="1"/>
    <col min="2053" max="2053" width="15" style="4" bestFit="1" customWidth="1"/>
    <col min="2054" max="2054" width="10.5703125" style="4" bestFit="1" customWidth="1"/>
    <col min="2055" max="2059" width="9.7109375" style="4"/>
    <col min="2060" max="2060" width="7.7109375" style="4" customWidth="1"/>
    <col min="2061" max="2061" width="9.85546875" style="4" bestFit="1" customWidth="1"/>
    <col min="2062" max="2304" width="9.7109375" style="4"/>
    <col min="2305" max="2305" width="9.28515625" style="4" bestFit="1" customWidth="1"/>
    <col min="2306" max="2306" width="11.28515625" style="4" bestFit="1" customWidth="1"/>
    <col min="2307" max="2307" width="9.7109375" style="4" bestFit="1"/>
    <col min="2308" max="2308" width="7.140625" style="4" bestFit="1" customWidth="1"/>
    <col min="2309" max="2309" width="15" style="4" bestFit="1" customWidth="1"/>
    <col min="2310" max="2310" width="10.5703125" style="4" bestFit="1" customWidth="1"/>
    <col min="2311" max="2315" width="9.7109375" style="4"/>
    <col min="2316" max="2316" width="7.7109375" style="4" customWidth="1"/>
    <col min="2317" max="2317" width="9.85546875" style="4" bestFit="1" customWidth="1"/>
    <col min="2318" max="2560" width="9.7109375" style="4"/>
    <col min="2561" max="2561" width="9.28515625" style="4" bestFit="1" customWidth="1"/>
    <col min="2562" max="2562" width="11.28515625" style="4" bestFit="1" customWidth="1"/>
    <col min="2563" max="2563" width="9.7109375" style="4" bestFit="1"/>
    <col min="2564" max="2564" width="7.140625" style="4" bestFit="1" customWidth="1"/>
    <col min="2565" max="2565" width="15" style="4" bestFit="1" customWidth="1"/>
    <col min="2566" max="2566" width="10.5703125" style="4" bestFit="1" customWidth="1"/>
    <col min="2567" max="2571" width="9.7109375" style="4"/>
    <col min="2572" max="2572" width="7.7109375" style="4" customWidth="1"/>
    <col min="2573" max="2573" width="9.85546875" style="4" bestFit="1" customWidth="1"/>
    <col min="2574" max="2816" width="9.7109375" style="4"/>
    <col min="2817" max="2817" width="9.28515625" style="4" bestFit="1" customWidth="1"/>
    <col min="2818" max="2818" width="11.28515625" style="4" bestFit="1" customWidth="1"/>
    <col min="2819" max="2819" width="9.7109375" style="4" bestFit="1"/>
    <col min="2820" max="2820" width="7.140625" style="4" bestFit="1" customWidth="1"/>
    <col min="2821" max="2821" width="15" style="4" bestFit="1" customWidth="1"/>
    <col min="2822" max="2822" width="10.5703125" style="4" bestFit="1" customWidth="1"/>
    <col min="2823" max="2827" width="9.7109375" style="4"/>
    <col min="2828" max="2828" width="7.7109375" style="4" customWidth="1"/>
    <col min="2829" max="2829" width="9.85546875" style="4" bestFit="1" customWidth="1"/>
    <col min="2830" max="3072" width="9.7109375" style="4"/>
    <col min="3073" max="3073" width="9.28515625" style="4" bestFit="1" customWidth="1"/>
    <col min="3074" max="3074" width="11.28515625" style="4" bestFit="1" customWidth="1"/>
    <col min="3075" max="3075" width="9.7109375" style="4" bestFit="1"/>
    <col min="3076" max="3076" width="7.140625" style="4" bestFit="1" customWidth="1"/>
    <col min="3077" max="3077" width="15" style="4" bestFit="1" customWidth="1"/>
    <col min="3078" max="3078" width="10.5703125" style="4" bestFit="1" customWidth="1"/>
    <col min="3079" max="3083" width="9.7109375" style="4"/>
    <col min="3084" max="3084" width="7.7109375" style="4" customWidth="1"/>
    <col min="3085" max="3085" width="9.85546875" style="4" bestFit="1" customWidth="1"/>
    <col min="3086" max="3328" width="9.7109375" style="4"/>
    <col min="3329" max="3329" width="9.28515625" style="4" bestFit="1" customWidth="1"/>
    <col min="3330" max="3330" width="11.28515625" style="4" bestFit="1" customWidth="1"/>
    <col min="3331" max="3331" width="9.7109375" style="4" bestFit="1"/>
    <col min="3332" max="3332" width="7.140625" style="4" bestFit="1" customWidth="1"/>
    <col min="3333" max="3333" width="15" style="4" bestFit="1" customWidth="1"/>
    <col min="3334" max="3334" width="10.5703125" style="4" bestFit="1" customWidth="1"/>
    <col min="3335" max="3339" width="9.7109375" style="4"/>
    <col min="3340" max="3340" width="7.7109375" style="4" customWidth="1"/>
    <col min="3341" max="3341" width="9.85546875" style="4" bestFit="1" customWidth="1"/>
    <col min="3342" max="3584" width="9.7109375" style="4"/>
    <col min="3585" max="3585" width="9.28515625" style="4" bestFit="1" customWidth="1"/>
    <col min="3586" max="3586" width="11.28515625" style="4" bestFit="1" customWidth="1"/>
    <col min="3587" max="3587" width="9.7109375" style="4" bestFit="1"/>
    <col min="3588" max="3588" width="7.140625" style="4" bestFit="1" customWidth="1"/>
    <col min="3589" max="3589" width="15" style="4" bestFit="1" customWidth="1"/>
    <col min="3590" max="3590" width="10.5703125" style="4" bestFit="1" customWidth="1"/>
    <col min="3591" max="3595" width="9.7109375" style="4"/>
    <col min="3596" max="3596" width="7.7109375" style="4" customWidth="1"/>
    <col min="3597" max="3597" width="9.85546875" style="4" bestFit="1" customWidth="1"/>
    <col min="3598" max="3840" width="9.7109375" style="4"/>
    <col min="3841" max="3841" width="9.28515625" style="4" bestFit="1" customWidth="1"/>
    <col min="3842" max="3842" width="11.28515625" style="4" bestFit="1" customWidth="1"/>
    <col min="3843" max="3843" width="9.7109375" style="4" bestFit="1"/>
    <col min="3844" max="3844" width="7.140625" style="4" bestFit="1" customWidth="1"/>
    <col min="3845" max="3845" width="15" style="4" bestFit="1" customWidth="1"/>
    <col min="3846" max="3846" width="10.5703125" style="4" bestFit="1" customWidth="1"/>
    <col min="3847" max="3851" width="9.7109375" style="4"/>
    <col min="3852" max="3852" width="7.7109375" style="4" customWidth="1"/>
    <col min="3853" max="3853" width="9.85546875" style="4" bestFit="1" customWidth="1"/>
    <col min="3854" max="4096" width="9.7109375" style="4"/>
    <col min="4097" max="4097" width="9.28515625" style="4" bestFit="1" customWidth="1"/>
    <col min="4098" max="4098" width="11.28515625" style="4" bestFit="1" customWidth="1"/>
    <col min="4099" max="4099" width="9.7109375" style="4" bestFit="1"/>
    <col min="4100" max="4100" width="7.140625" style="4" bestFit="1" customWidth="1"/>
    <col min="4101" max="4101" width="15" style="4" bestFit="1" customWidth="1"/>
    <col min="4102" max="4102" width="10.5703125" style="4" bestFit="1" customWidth="1"/>
    <col min="4103" max="4107" width="9.7109375" style="4"/>
    <col min="4108" max="4108" width="7.7109375" style="4" customWidth="1"/>
    <col min="4109" max="4109" width="9.85546875" style="4" bestFit="1" customWidth="1"/>
    <col min="4110" max="4352" width="9.7109375" style="4"/>
    <col min="4353" max="4353" width="9.28515625" style="4" bestFit="1" customWidth="1"/>
    <col min="4354" max="4354" width="11.28515625" style="4" bestFit="1" customWidth="1"/>
    <col min="4355" max="4355" width="9.7109375" style="4" bestFit="1"/>
    <col min="4356" max="4356" width="7.140625" style="4" bestFit="1" customWidth="1"/>
    <col min="4357" max="4357" width="15" style="4" bestFit="1" customWidth="1"/>
    <col min="4358" max="4358" width="10.5703125" style="4" bestFit="1" customWidth="1"/>
    <col min="4359" max="4363" width="9.7109375" style="4"/>
    <col min="4364" max="4364" width="7.7109375" style="4" customWidth="1"/>
    <col min="4365" max="4365" width="9.85546875" style="4" bestFit="1" customWidth="1"/>
    <col min="4366" max="4608" width="9.7109375" style="4"/>
    <col min="4609" max="4609" width="9.28515625" style="4" bestFit="1" customWidth="1"/>
    <col min="4610" max="4610" width="11.28515625" style="4" bestFit="1" customWidth="1"/>
    <col min="4611" max="4611" width="9.7109375" style="4" bestFit="1"/>
    <col min="4612" max="4612" width="7.140625" style="4" bestFit="1" customWidth="1"/>
    <col min="4613" max="4613" width="15" style="4" bestFit="1" customWidth="1"/>
    <col min="4614" max="4614" width="10.5703125" style="4" bestFit="1" customWidth="1"/>
    <col min="4615" max="4619" width="9.7109375" style="4"/>
    <col min="4620" max="4620" width="7.7109375" style="4" customWidth="1"/>
    <col min="4621" max="4621" width="9.85546875" style="4" bestFit="1" customWidth="1"/>
    <col min="4622" max="4864" width="9.7109375" style="4"/>
    <col min="4865" max="4865" width="9.28515625" style="4" bestFit="1" customWidth="1"/>
    <col min="4866" max="4866" width="11.28515625" style="4" bestFit="1" customWidth="1"/>
    <col min="4867" max="4867" width="9.7109375" style="4" bestFit="1"/>
    <col min="4868" max="4868" width="7.140625" style="4" bestFit="1" customWidth="1"/>
    <col min="4869" max="4869" width="15" style="4" bestFit="1" customWidth="1"/>
    <col min="4870" max="4870" width="10.5703125" style="4" bestFit="1" customWidth="1"/>
    <col min="4871" max="4875" width="9.7109375" style="4"/>
    <col min="4876" max="4876" width="7.7109375" style="4" customWidth="1"/>
    <col min="4877" max="4877" width="9.85546875" style="4" bestFit="1" customWidth="1"/>
    <col min="4878" max="5120" width="9.7109375" style="4"/>
    <col min="5121" max="5121" width="9.28515625" style="4" bestFit="1" customWidth="1"/>
    <col min="5122" max="5122" width="11.28515625" style="4" bestFit="1" customWidth="1"/>
    <col min="5123" max="5123" width="9.7109375" style="4" bestFit="1"/>
    <col min="5124" max="5124" width="7.140625" style="4" bestFit="1" customWidth="1"/>
    <col min="5125" max="5125" width="15" style="4" bestFit="1" customWidth="1"/>
    <col min="5126" max="5126" width="10.5703125" style="4" bestFit="1" customWidth="1"/>
    <col min="5127" max="5131" width="9.7109375" style="4"/>
    <col min="5132" max="5132" width="7.7109375" style="4" customWidth="1"/>
    <col min="5133" max="5133" width="9.85546875" style="4" bestFit="1" customWidth="1"/>
    <col min="5134" max="5376" width="9.7109375" style="4"/>
    <col min="5377" max="5377" width="9.28515625" style="4" bestFit="1" customWidth="1"/>
    <col min="5378" max="5378" width="11.28515625" style="4" bestFit="1" customWidth="1"/>
    <col min="5379" max="5379" width="9.7109375" style="4" bestFit="1"/>
    <col min="5380" max="5380" width="7.140625" style="4" bestFit="1" customWidth="1"/>
    <col min="5381" max="5381" width="15" style="4" bestFit="1" customWidth="1"/>
    <col min="5382" max="5382" width="10.5703125" style="4" bestFit="1" customWidth="1"/>
    <col min="5383" max="5387" width="9.7109375" style="4"/>
    <col min="5388" max="5388" width="7.7109375" style="4" customWidth="1"/>
    <col min="5389" max="5389" width="9.85546875" style="4" bestFit="1" customWidth="1"/>
    <col min="5390" max="5632" width="9.7109375" style="4"/>
    <col min="5633" max="5633" width="9.28515625" style="4" bestFit="1" customWidth="1"/>
    <col min="5634" max="5634" width="11.28515625" style="4" bestFit="1" customWidth="1"/>
    <col min="5635" max="5635" width="9.7109375" style="4" bestFit="1"/>
    <col min="5636" max="5636" width="7.140625" style="4" bestFit="1" customWidth="1"/>
    <col min="5637" max="5637" width="15" style="4" bestFit="1" customWidth="1"/>
    <col min="5638" max="5638" width="10.5703125" style="4" bestFit="1" customWidth="1"/>
    <col min="5639" max="5643" width="9.7109375" style="4"/>
    <col min="5644" max="5644" width="7.7109375" style="4" customWidth="1"/>
    <col min="5645" max="5645" width="9.85546875" style="4" bestFit="1" customWidth="1"/>
    <col min="5646" max="5888" width="9.7109375" style="4"/>
    <col min="5889" max="5889" width="9.28515625" style="4" bestFit="1" customWidth="1"/>
    <col min="5890" max="5890" width="11.28515625" style="4" bestFit="1" customWidth="1"/>
    <col min="5891" max="5891" width="9.7109375" style="4" bestFit="1"/>
    <col min="5892" max="5892" width="7.140625" style="4" bestFit="1" customWidth="1"/>
    <col min="5893" max="5893" width="15" style="4" bestFit="1" customWidth="1"/>
    <col min="5894" max="5894" width="10.5703125" style="4" bestFit="1" customWidth="1"/>
    <col min="5895" max="5899" width="9.7109375" style="4"/>
    <col min="5900" max="5900" width="7.7109375" style="4" customWidth="1"/>
    <col min="5901" max="5901" width="9.85546875" style="4" bestFit="1" customWidth="1"/>
    <col min="5902" max="6144" width="9.7109375" style="4"/>
    <col min="6145" max="6145" width="9.28515625" style="4" bestFit="1" customWidth="1"/>
    <col min="6146" max="6146" width="11.28515625" style="4" bestFit="1" customWidth="1"/>
    <col min="6147" max="6147" width="9.7109375" style="4" bestFit="1"/>
    <col min="6148" max="6148" width="7.140625" style="4" bestFit="1" customWidth="1"/>
    <col min="6149" max="6149" width="15" style="4" bestFit="1" customWidth="1"/>
    <col min="6150" max="6150" width="10.5703125" style="4" bestFit="1" customWidth="1"/>
    <col min="6151" max="6155" width="9.7109375" style="4"/>
    <col min="6156" max="6156" width="7.7109375" style="4" customWidth="1"/>
    <col min="6157" max="6157" width="9.85546875" style="4" bestFit="1" customWidth="1"/>
    <col min="6158" max="6400" width="9.7109375" style="4"/>
    <col min="6401" max="6401" width="9.28515625" style="4" bestFit="1" customWidth="1"/>
    <col min="6402" max="6402" width="11.28515625" style="4" bestFit="1" customWidth="1"/>
    <col min="6403" max="6403" width="9.7109375" style="4" bestFit="1"/>
    <col min="6404" max="6404" width="7.140625" style="4" bestFit="1" customWidth="1"/>
    <col min="6405" max="6405" width="15" style="4" bestFit="1" customWidth="1"/>
    <col min="6406" max="6406" width="10.5703125" style="4" bestFit="1" customWidth="1"/>
    <col min="6407" max="6411" width="9.7109375" style="4"/>
    <col min="6412" max="6412" width="7.7109375" style="4" customWidth="1"/>
    <col min="6413" max="6413" width="9.85546875" style="4" bestFit="1" customWidth="1"/>
    <col min="6414" max="6656" width="9.7109375" style="4"/>
    <col min="6657" max="6657" width="9.28515625" style="4" bestFit="1" customWidth="1"/>
    <col min="6658" max="6658" width="11.28515625" style="4" bestFit="1" customWidth="1"/>
    <col min="6659" max="6659" width="9.7109375" style="4" bestFit="1"/>
    <col min="6660" max="6660" width="7.140625" style="4" bestFit="1" customWidth="1"/>
    <col min="6661" max="6661" width="15" style="4" bestFit="1" customWidth="1"/>
    <col min="6662" max="6662" width="10.5703125" style="4" bestFit="1" customWidth="1"/>
    <col min="6663" max="6667" width="9.7109375" style="4"/>
    <col min="6668" max="6668" width="7.7109375" style="4" customWidth="1"/>
    <col min="6669" max="6669" width="9.85546875" style="4" bestFit="1" customWidth="1"/>
    <col min="6670" max="6912" width="9.7109375" style="4"/>
    <col min="6913" max="6913" width="9.28515625" style="4" bestFit="1" customWidth="1"/>
    <col min="6914" max="6914" width="11.28515625" style="4" bestFit="1" customWidth="1"/>
    <col min="6915" max="6915" width="9.7109375" style="4" bestFit="1"/>
    <col min="6916" max="6916" width="7.140625" style="4" bestFit="1" customWidth="1"/>
    <col min="6917" max="6917" width="15" style="4" bestFit="1" customWidth="1"/>
    <col min="6918" max="6918" width="10.5703125" style="4" bestFit="1" customWidth="1"/>
    <col min="6919" max="6923" width="9.7109375" style="4"/>
    <col min="6924" max="6924" width="7.7109375" style="4" customWidth="1"/>
    <col min="6925" max="6925" width="9.85546875" style="4" bestFit="1" customWidth="1"/>
    <col min="6926" max="7168" width="9.7109375" style="4"/>
    <col min="7169" max="7169" width="9.28515625" style="4" bestFit="1" customWidth="1"/>
    <col min="7170" max="7170" width="11.28515625" style="4" bestFit="1" customWidth="1"/>
    <col min="7171" max="7171" width="9.7109375" style="4" bestFit="1"/>
    <col min="7172" max="7172" width="7.140625" style="4" bestFit="1" customWidth="1"/>
    <col min="7173" max="7173" width="15" style="4" bestFit="1" customWidth="1"/>
    <col min="7174" max="7174" width="10.5703125" style="4" bestFit="1" customWidth="1"/>
    <col min="7175" max="7179" width="9.7109375" style="4"/>
    <col min="7180" max="7180" width="7.7109375" style="4" customWidth="1"/>
    <col min="7181" max="7181" width="9.85546875" style="4" bestFit="1" customWidth="1"/>
    <col min="7182" max="7424" width="9.7109375" style="4"/>
    <col min="7425" max="7425" width="9.28515625" style="4" bestFit="1" customWidth="1"/>
    <col min="7426" max="7426" width="11.28515625" style="4" bestFit="1" customWidth="1"/>
    <col min="7427" max="7427" width="9.7109375" style="4" bestFit="1"/>
    <col min="7428" max="7428" width="7.140625" style="4" bestFit="1" customWidth="1"/>
    <col min="7429" max="7429" width="15" style="4" bestFit="1" customWidth="1"/>
    <col min="7430" max="7430" width="10.5703125" style="4" bestFit="1" customWidth="1"/>
    <col min="7431" max="7435" width="9.7109375" style="4"/>
    <col min="7436" max="7436" width="7.7109375" style="4" customWidth="1"/>
    <col min="7437" max="7437" width="9.85546875" style="4" bestFit="1" customWidth="1"/>
    <col min="7438" max="7680" width="9.7109375" style="4"/>
    <col min="7681" max="7681" width="9.28515625" style="4" bestFit="1" customWidth="1"/>
    <col min="7682" max="7682" width="11.28515625" style="4" bestFit="1" customWidth="1"/>
    <col min="7683" max="7683" width="9.7109375" style="4" bestFit="1"/>
    <col min="7684" max="7684" width="7.140625" style="4" bestFit="1" customWidth="1"/>
    <col min="7685" max="7685" width="15" style="4" bestFit="1" customWidth="1"/>
    <col min="7686" max="7686" width="10.5703125" style="4" bestFit="1" customWidth="1"/>
    <col min="7687" max="7691" width="9.7109375" style="4"/>
    <col min="7692" max="7692" width="7.7109375" style="4" customWidth="1"/>
    <col min="7693" max="7693" width="9.85546875" style="4" bestFit="1" customWidth="1"/>
    <col min="7694" max="7936" width="9.7109375" style="4"/>
    <col min="7937" max="7937" width="9.28515625" style="4" bestFit="1" customWidth="1"/>
    <col min="7938" max="7938" width="11.28515625" style="4" bestFit="1" customWidth="1"/>
    <col min="7939" max="7939" width="9.7109375" style="4" bestFit="1"/>
    <col min="7940" max="7940" width="7.140625" style="4" bestFit="1" customWidth="1"/>
    <col min="7941" max="7941" width="15" style="4" bestFit="1" customWidth="1"/>
    <col min="7942" max="7942" width="10.5703125" style="4" bestFit="1" customWidth="1"/>
    <col min="7943" max="7947" width="9.7109375" style="4"/>
    <col min="7948" max="7948" width="7.7109375" style="4" customWidth="1"/>
    <col min="7949" max="7949" width="9.85546875" style="4" bestFit="1" customWidth="1"/>
    <col min="7950" max="8192" width="9.7109375" style="4"/>
    <col min="8193" max="8193" width="9.28515625" style="4" bestFit="1" customWidth="1"/>
    <col min="8194" max="8194" width="11.28515625" style="4" bestFit="1" customWidth="1"/>
    <col min="8195" max="8195" width="9.7109375" style="4" bestFit="1"/>
    <col min="8196" max="8196" width="7.140625" style="4" bestFit="1" customWidth="1"/>
    <col min="8197" max="8197" width="15" style="4" bestFit="1" customWidth="1"/>
    <col min="8198" max="8198" width="10.5703125" style="4" bestFit="1" customWidth="1"/>
    <col min="8199" max="8203" width="9.7109375" style="4"/>
    <col min="8204" max="8204" width="7.7109375" style="4" customWidth="1"/>
    <col min="8205" max="8205" width="9.85546875" style="4" bestFit="1" customWidth="1"/>
    <col min="8206" max="8448" width="9.7109375" style="4"/>
    <col min="8449" max="8449" width="9.28515625" style="4" bestFit="1" customWidth="1"/>
    <col min="8450" max="8450" width="11.28515625" style="4" bestFit="1" customWidth="1"/>
    <col min="8451" max="8451" width="9.7109375" style="4" bestFit="1"/>
    <col min="8452" max="8452" width="7.140625" style="4" bestFit="1" customWidth="1"/>
    <col min="8453" max="8453" width="15" style="4" bestFit="1" customWidth="1"/>
    <col min="8454" max="8454" width="10.5703125" style="4" bestFit="1" customWidth="1"/>
    <col min="8455" max="8459" width="9.7109375" style="4"/>
    <col min="8460" max="8460" width="7.7109375" style="4" customWidth="1"/>
    <col min="8461" max="8461" width="9.85546875" style="4" bestFit="1" customWidth="1"/>
    <col min="8462" max="8704" width="9.7109375" style="4"/>
    <col min="8705" max="8705" width="9.28515625" style="4" bestFit="1" customWidth="1"/>
    <col min="8706" max="8706" width="11.28515625" style="4" bestFit="1" customWidth="1"/>
    <col min="8707" max="8707" width="9.7109375" style="4" bestFit="1"/>
    <col min="8708" max="8708" width="7.140625" style="4" bestFit="1" customWidth="1"/>
    <col min="8709" max="8709" width="15" style="4" bestFit="1" customWidth="1"/>
    <col min="8710" max="8710" width="10.5703125" style="4" bestFit="1" customWidth="1"/>
    <col min="8711" max="8715" width="9.7109375" style="4"/>
    <col min="8716" max="8716" width="7.7109375" style="4" customWidth="1"/>
    <col min="8717" max="8717" width="9.85546875" style="4" bestFit="1" customWidth="1"/>
    <col min="8718" max="8960" width="9.7109375" style="4"/>
    <col min="8961" max="8961" width="9.28515625" style="4" bestFit="1" customWidth="1"/>
    <col min="8962" max="8962" width="11.28515625" style="4" bestFit="1" customWidth="1"/>
    <col min="8963" max="8963" width="9.7109375" style="4" bestFit="1"/>
    <col min="8964" max="8964" width="7.140625" style="4" bestFit="1" customWidth="1"/>
    <col min="8965" max="8965" width="15" style="4" bestFit="1" customWidth="1"/>
    <col min="8966" max="8966" width="10.5703125" style="4" bestFit="1" customWidth="1"/>
    <col min="8967" max="8971" width="9.7109375" style="4"/>
    <col min="8972" max="8972" width="7.7109375" style="4" customWidth="1"/>
    <col min="8973" max="8973" width="9.85546875" style="4" bestFit="1" customWidth="1"/>
    <col min="8974" max="9216" width="9.7109375" style="4"/>
    <col min="9217" max="9217" width="9.28515625" style="4" bestFit="1" customWidth="1"/>
    <col min="9218" max="9218" width="11.28515625" style="4" bestFit="1" customWidth="1"/>
    <col min="9219" max="9219" width="9.7109375" style="4" bestFit="1"/>
    <col min="9220" max="9220" width="7.140625" style="4" bestFit="1" customWidth="1"/>
    <col min="9221" max="9221" width="15" style="4" bestFit="1" customWidth="1"/>
    <col min="9222" max="9222" width="10.5703125" style="4" bestFit="1" customWidth="1"/>
    <col min="9223" max="9227" width="9.7109375" style="4"/>
    <col min="9228" max="9228" width="7.7109375" style="4" customWidth="1"/>
    <col min="9229" max="9229" width="9.85546875" style="4" bestFit="1" customWidth="1"/>
    <col min="9230" max="9472" width="9.7109375" style="4"/>
    <col min="9473" max="9473" width="9.28515625" style="4" bestFit="1" customWidth="1"/>
    <col min="9474" max="9474" width="11.28515625" style="4" bestFit="1" customWidth="1"/>
    <col min="9475" max="9475" width="9.7109375" style="4" bestFit="1"/>
    <col min="9476" max="9476" width="7.140625" style="4" bestFit="1" customWidth="1"/>
    <col min="9477" max="9477" width="15" style="4" bestFit="1" customWidth="1"/>
    <col min="9478" max="9478" width="10.5703125" style="4" bestFit="1" customWidth="1"/>
    <col min="9479" max="9483" width="9.7109375" style="4"/>
    <col min="9484" max="9484" width="7.7109375" style="4" customWidth="1"/>
    <col min="9485" max="9485" width="9.85546875" style="4" bestFit="1" customWidth="1"/>
    <col min="9486" max="9728" width="9.7109375" style="4"/>
    <col min="9729" max="9729" width="9.28515625" style="4" bestFit="1" customWidth="1"/>
    <col min="9730" max="9730" width="11.28515625" style="4" bestFit="1" customWidth="1"/>
    <col min="9731" max="9731" width="9.7109375" style="4" bestFit="1"/>
    <col min="9732" max="9732" width="7.140625" style="4" bestFit="1" customWidth="1"/>
    <col min="9733" max="9733" width="15" style="4" bestFit="1" customWidth="1"/>
    <col min="9734" max="9734" width="10.5703125" style="4" bestFit="1" customWidth="1"/>
    <col min="9735" max="9739" width="9.7109375" style="4"/>
    <col min="9740" max="9740" width="7.7109375" style="4" customWidth="1"/>
    <col min="9741" max="9741" width="9.85546875" style="4" bestFit="1" customWidth="1"/>
    <col min="9742" max="9984" width="9.7109375" style="4"/>
    <col min="9985" max="9985" width="9.28515625" style="4" bestFit="1" customWidth="1"/>
    <col min="9986" max="9986" width="11.28515625" style="4" bestFit="1" customWidth="1"/>
    <col min="9987" max="9987" width="9.7109375" style="4" bestFit="1"/>
    <col min="9988" max="9988" width="7.140625" style="4" bestFit="1" customWidth="1"/>
    <col min="9989" max="9989" width="15" style="4" bestFit="1" customWidth="1"/>
    <col min="9990" max="9990" width="10.5703125" style="4" bestFit="1" customWidth="1"/>
    <col min="9991" max="9995" width="9.7109375" style="4"/>
    <col min="9996" max="9996" width="7.7109375" style="4" customWidth="1"/>
    <col min="9997" max="9997" width="9.85546875" style="4" bestFit="1" customWidth="1"/>
    <col min="9998" max="10240" width="9.7109375" style="4"/>
    <col min="10241" max="10241" width="9.28515625" style="4" bestFit="1" customWidth="1"/>
    <col min="10242" max="10242" width="11.28515625" style="4" bestFit="1" customWidth="1"/>
    <col min="10243" max="10243" width="9.7109375" style="4" bestFit="1"/>
    <col min="10244" max="10244" width="7.140625" style="4" bestFit="1" customWidth="1"/>
    <col min="10245" max="10245" width="15" style="4" bestFit="1" customWidth="1"/>
    <col min="10246" max="10246" width="10.5703125" style="4" bestFit="1" customWidth="1"/>
    <col min="10247" max="10251" width="9.7109375" style="4"/>
    <col min="10252" max="10252" width="7.7109375" style="4" customWidth="1"/>
    <col min="10253" max="10253" width="9.85546875" style="4" bestFit="1" customWidth="1"/>
    <col min="10254" max="10496" width="9.7109375" style="4"/>
    <col min="10497" max="10497" width="9.28515625" style="4" bestFit="1" customWidth="1"/>
    <col min="10498" max="10498" width="11.28515625" style="4" bestFit="1" customWidth="1"/>
    <col min="10499" max="10499" width="9.7109375" style="4" bestFit="1"/>
    <col min="10500" max="10500" width="7.140625" style="4" bestFit="1" customWidth="1"/>
    <col min="10501" max="10501" width="15" style="4" bestFit="1" customWidth="1"/>
    <col min="10502" max="10502" width="10.5703125" style="4" bestFit="1" customWidth="1"/>
    <col min="10503" max="10507" width="9.7109375" style="4"/>
    <col min="10508" max="10508" width="7.7109375" style="4" customWidth="1"/>
    <col min="10509" max="10509" width="9.85546875" style="4" bestFit="1" customWidth="1"/>
    <col min="10510" max="10752" width="9.7109375" style="4"/>
    <col min="10753" max="10753" width="9.28515625" style="4" bestFit="1" customWidth="1"/>
    <col min="10754" max="10754" width="11.28515625" style="4" bestFit="1" customWidth="1"/>
    <col min="10755" max="10755" width="9.7109375" style="4" bestFit="1"/>
    <col min="10756" max="10756" width="7.140625" style="4" bestFit="1" customWidth="1"/>
    <col min="10757" max="10757" width="15" style="4" bestFit="1" customWidth="1"/>
    <col min="10758" max="10758" width="10.5703125" style="4" bestFit="1" customWidth="1"/>
    <col min="10759" max="10763" width="9.7109375" style="4"/>
    <col min="10764" max="10764" width="7.7109375" style="4" customWidth="1"/>
    <col min="10765" max="10765" width="9.85546875" style="4" bestFit="1" customWidth="1"/>
    <col min="10766" max="11008" width="9.7109375" style="4"/>
    <col min="11009" max="11009" width="9.28515625" style="4" bestFit="1" customWidth="1"/>
    <col min="11010" max="11010" width="11.28515625" style="4" bestFit="1" customWidth="1"/>
    <col min="11011" max="11011" width="9.7109375" style="4" bestFit="1"/>
    <col min="11012" max="11012" width="7.140625" style="4" bestFit="1" customWidth="1"/>
    <col min="11013" max="11013" width="15" style="4" bestFit="1" customWidth="1"/>
    <col min="11014" max="11014" width="10.5703125" style="4" bestFit="1" customWidth="1"/>
    <col min="11015" max="11019" width="9.7109375" style="4"/>
    <col min="11020" max="11020" width="7.7109375" style="4" customWidth="1"/>
    <col min="11021" max="11021" width="9.85546875" style="4" bestFit="1" customWidth="1"/>
    <col min="11022" max="11264" width="9.7109375" style="4"/>
    <col min="11265" max="11265" width="9.28515625" style="4" bestFit="1" customWidth="1"/>
    <col min="11266" max="11266" width="11.28515625" style="4" bestFit="1" customWidth="1"/>
    <col min="11267" max="11267" width="9.7109375" style="4" bestFit="1"/>
    <col min="11268" max="11268" width="7.140625" style="4" bestFit="1" customWidth="1"/>
    <col min="11269" max="11269" width="15" style="4" bestFit="1" customWidth="1"/>
    <col min="11270" max="11270" width="10.5703125" style="4" bestFit="1" customWidth="1"/>
    <col min="11271" max="11275" width="9.7109375" style="4"/>
    <col min="11276" max="11276" width="7.7109375" style="4" customWidth="1"/>
    <col min="11277" max="11277" width="9.85546875" style="4" bestFit="1" customWidth="1"/>
    <col min="11278" max="11520" width="9.7109375" style="4"/>
    <col min="11521" max="11521" width="9.28515625" style="4" bestFit="1" customWidth="1"/>
    <col min="11522" max="11522" width="11.28515625" style="4" bestFit="1" customWidth="1"/>
    <col min="11523" max="11523" width="9.7109375" style="4" bestFit="1"/>
    <col min="11524" max="11524" width="7.140625" style="4" bestFit="1" customWidth="1"/>
    <col min="11525" max="11525" width="15" style="4" bestFit="1" customWidth="1"/>
    <col min="11526" max="11526" width="10.5703125" style="4" bestFit="1" customWidth="1"/>
    <col min="11527" max="11531" width="9.7109375" style="4"/>
    <col min="11532" max="11532" width="7.7109375" style="4" customWidth="1"/>
    <col min="11533" max="11533" width="9.85546875" style="4" bestFit="1" customWidth="1"/>
    <col min="11534" max="11776" width="9.7109375" style="4"/>
    <col min="11777" max="11777" width="9.28515625" style="4" bestFit="1" customWidth="1"/>
    <col min="11778" max="11778" width="11.28515625" style="4" bestFit="1" customWidth="1"/>
    <col min="11779" max="11779" width="9.7109375" style="4" bestFit="1"/>
    <col min="11780" max="11780" width="7.140625" style="4" bestFit="1" customWidth="1"/>
    <col min="11781" max="11781" width="15" style="4" bestFit="1" customWidth="1"/>
    <col min="11782" max="11782" width="10.5703125" style="4" bestFit="1" customWidth="1"/>
    <col min="11783" max="11787" width="9.7109375" style="4"/>
    <col min="11788" max="11788" width="7.7109375" style="4" customWidth="1"/>
    <col min="11789" max="11789" width="9.85546875" style="4" bestFit="1" customWidth="1"/>
    <col min="11790" max="12032" width="9.7109375" style="4"/>
    <col min="12033" max="12033" width="9.28515625" style="4" bestFit="1" customWidth="1"/>
    <col min="12034" max="12034" width="11.28515625" style="4" bestFit="1" customWidth="1"/>
    <col min="12035" max="12035" width="9.7109375" style="4" bestFit="1"/>
    <col min="12036" max="12036" width="7.140625" style="4" bestFit="1" customWidth="1"/>
    <col min="12037" max="12037" width="15" style="4" bestFit="1" customWidth="1"/>
    <col min="12038" max="12038" width="10.5703125" style="4" bestFit="1" customWidth="1"/>
    <col min="12039" max="12043" width="9.7109375" style="4"/>
    <col min="12044" max="12044" width="7.7109375" style="4" customWidth="1"/>
    <col min="12045" max="12045" width="9.85546875" style="4" bestFit="1" customWidth="1"/>
    <col min="12046" max="12288" width="9.7109375" style="4"/>
    <col min="12289" max="12289" width="9.28515625" style="4" bestFit="1" customWidth="1"/>
    <col min="12290" max="12290" width="11.28515625" style="4" bestFit="1" customWidth="1"/>
    <col min="12291" max="12291" width="9.7109375" style="4" bestFit="1"/>
    <col min="12292" max="12292" width="7.140625" style="4" bestFit="1" customWidth="1"/>
    <col min="12293" max="12293" width="15" style="4" bestFit="1" customWidth="1"/>
    <col min="12294" max="12294" width="10.5703125" style="4" bestFit="1" customWidth="1"/>
    <col min="12295" max="12299" width="9.7109375" style="4"/>
    <col min="12300" max="12300" width="7.7109375" style="4" customWidth="1"/>
    <col min="12301" max="12301" width="9.85546875" style="4" bestFit="1" customWidth="1"/>
    <col min="12302" max="12544" width="9.7109375" style="4"/>
    <col min="12545" max="12545" width="9.28515625" style="4" bestFit="1" customWidth="1"/>
    <col min="12546" max="12546" width="11.28515625" style="4" bestFit="1" customWidth="1"/>
    <col min="12547" max="12547" width="9.7109375" style="4" bestFit="1"/>
    <col min="12548" max="12548" width="7.140625" style="4" bestFit="1" customWidth="1"/>
    <col min="12549" max="12549" width="15" style="4" bestFit="1" customWidth="1"/>
    <col min="12550" max="12550" width="10.5703125" style="4" bestFit="1" customWidth="1"/>
    <col min="12551" max="12555" width="9.7109375" style="4"/>
    <col min="12556" max="12556" width="7.7109375" style="4" customWidth="1"/>
    <col min="12557" max="12557" width="9.85546875" style="4" bestFit="1" customWidth="1"/>
    <col min="12558" max="12800" width="9.7109375" style="4"/>
    <col min="12801" max="12801" width="9.28515625" style="4" bestFit="1" customWidth="1"/>
    <col min="12802" max="12802" width="11.28515625" style="4" bestFit="1" customWidth="1"/>
    <col min="12803" max="12803" width="9.7109375" style="4" bestFit="1"/>
    <col min="12804" max="12804" width="7.140625" style="4" bestFit="1" customWidth="1"/>
    <col min="12805" max="12805" width="15" style="4" bestFit="1" customWidth="1"/>
    <col min="12806" max="12806" width="10.5703125" style="4" bestFit="1" customWidth="1"/>
    <col min="12807" max="12811" width="9.7109375" style="4"/>
    <col min="12812" max="12812" width="7.7109375" style="4" customWidth="1"/>
    <col min="12813" max="12813" width="9.85546875" style="4" bestFit="1" customWidth="1"/>
    <col min="12814" max="13056" width="9.7109375" style="4"/>
    <col min="13057" max="13057" width="9.28515625" style="4" bestFit="1" customWidth="1"/>
    <col min="13058" max="13058" width="11.28515625" style="4" bestFit="1" customWidth="1"/>
    <col min="13059" max="13059" width="9.7109375" style="4" bestFit="1"/>
    <col min="13060" max="13060" width="7.140625" style="4" bestFit="1" customWidth="1"/>
    <col min="13061" max="13061" width="15" style="4" bestFit="1" customWidth="1"/>
    <col min="13062" max="13062" width="10.5703125" style="4" bestFit="1" customWidth="1"/>
    <col min="13063" max="13067" width="9.7109375" style="4"/>
    <col min="13068" max="13068" width="7.7109375" style="4" customWidth="1"/>
    <col min="13069" max="13069" width="9.85546875" style="4" bestFit="1" customWidth="1"/>
    <col min="13070" max="13312" width="9.7109375" style="4"/>
    <col min="13313" max="13313" width="9.28515625" style="4" bestFit="1" customWidth="1"/>
    <col min="13314" max="13314" width="11.28515625" style="4" bestFit="1" customWidth="1"/>
    <col min="13315" max="13315" width="9.7109375" style="4" bestFit="1"/>
    <col min="13316" max="13316" width="7.140625" style="4" bestFit="1" customWidth="1"/>
    <col min="13317" max="13317" width="15" style="4" bestFit="1" customWidth="1"/>
    <col min="13318" max="13318" width="10.5703125" style="4" bestFit="1" customWidth="1"/>
    <col min="13319" max="13323" width="9.7109375" style="4"/>
    <col min="13324" max="13324" width="7.7109375" style="4" customWidth="1"/>
    <col min="13325" max="13325" width="9.85546875" style="4" bestFit="1" customWidth="1"/>
    <col min="13326" max="13568" width="9.7109375" style="4"/>
    <col min="13569" max="13569" width="9.28515625" style="4" bestFit="1" customWidth="1"/>
    <col min="13570" max="13570" width="11.28515625" style="4" bestFit="1" customWidth="1"/>
    <col min="13571" max="13571" width="9.7109375" style="4" bestFit="1"/>
    <col min="13572" max="13572" width="7.140625" style="4" bestFit="1" customWidth="1"/>
    <col min="13573" max="13573" width="15" style="4" bestFit="1" customWidth="1"/>
    <col min="13574" max="13574" width="10.5703125" style="4" bestFit="1" customWidth="1"/>
    <col min="13575" max="13579" width="9.7109375" style="4"/>
    <col min="13580" max="13580" width="7.7109375" style="4" customWidth="1"/>
    <col min="13581" max="13581" width="9.85546875" style="4" bestFit="1" customWidth="1"/>
    <col min="13582" max="13824" width="9.7109375" style="4"/>
    <col min="13825" max="13825" width="9.28515625" style="4" bestFit="1" customWidth="1"/>
    <col min="13826" max="13826" width="11.28515625" style="4" bestFit="1" customWidth="1"/>
    <col min="13827" max="13827" width="9.7109375" style="4" bestFit="1"/>
    <col min="13828" max="13828" width="7.140625" style="4" bestFit="1" customWidth="1"/>
    <col min="13829" max="13829" width="15" style="4" bestFit="1" customWidth="1"/>
    <col min="13830" max="13830" width="10.5703125" style="4" bestFit="1" customWidth="1"/>
    <col min="13831" max="13835" width="9.7109375" style="4"/>
    <col min="13836" max="13836" width="7.7109375" style="4" customWidth="1"/>
    <col min="13837" max="13837" width="9.85546875" style="4" bestFit="1" customWidth="1"/>
    <col min="13838" max="14080" width="9.7109375" style="4"/>
    <col min="14081" max="14081" width="9.28515625" style="4" bestFit="1" customWidth="1"/>
    <col min="14082" max="14082" width="11.28515625" style="4" bestFit="1" customWidth="1"/>
    <col min="14083" max="14083" width="9.7109375" style="4" bestFit="1"/>
    <col min="14084" max="14084" width="7.140625" style="4" bestFit="1" customWidth="1"/>
    <col min="14085" max="14085" width="15" style="4" bestFit="1" customWidth="1"/>
    <col min="14086" max="14086" width="10.5703125" style="4" bestFit="1" customWidth="1"/>
    <col min="14087" max="14091" width="9.7109375" style="4"/>
    <col min="14092" max="14092" width="7.7109375" style="4" customWidth="1"/>
    <col min="14093" max="14093" width="9.85546875" style="4" bestFit="1" customWidth="1"/>
    <col min="14094" max="14336" width="9.7109375" style="4"/>
    <col min="14337" max="14337" width="9.28515625" style="4" bestFit="1" customWidth="1"/>
    <col min="14338" max="14338" width="11.28515625" style="4" bestFit="1" customWidth="1"/>
    <col min="14339" max="14339" width="9.7109375" style="4" bestFit="1"/>
    <col min="14340" max="14340" width="7.140625" style="4" bestFit="1" customWidth="1"/>
    <col min="14341" max="14341" width="15" style="4" bestFit="1" customWidth="1"/>
    <col min="14342" max="14342" width="10.5703125" style="4" bestFit="1" customWidth="1"/>
    <col min="14343" max="14347" width="9.7109375" style="4"/>
    <col min="14348" max="14348" width="7.7109375" style="4" customWidth="1"/>
    <col min="14349" max="14349" width="9.85546875" style="4" bestFit="1" customWidth="1"/>
    <col min="14350" max="14592" width="9.7109375" style="4"/>
    <col min="14593" max="14593" width="9.28515625" style="4" bestFit="1" customWidth="1"/>
    <col min="14594" max="14594" width="11.28515625" style="4" bestFit="1" customWidth="1"/>
    <col min="14595" max="14595" width="9.7109375" style="4" bestFit="1"/>
    <col min="14596" max="14596" width="7.140625" style="4" bestFit="1" customWidth="1"/>
    <col min="14597" max="14597" width="15" style="4" bestFit="1" customWidth="1"/>
    <col min="14598" max="14598" width="10.5703125" style="4" bestFit="1" customWidth="1"/>
    <col min="14599" max="14603" width="9.7109375" style="4"/>
    <col min="14604" max="14604" width="7.7109375" style="4" customWidth="1"/>
    <col min="14605" max="14605" width="9.85546875" style="4" bestFit="1" customWidth="1"/>
    <col min="14606" max="14848" width="9.7109375" style="4"/>
    <col min="14849" max="14849" width="9.28515625" style="4" bestFit="1" customWidth="1"/>
    <col min="14850" max="14850" width="11.28515625" style="4" bestFit="1" customWidth="1"/>
    <col min="14851" max="14851" width="9.7109375" style="4" bestFit="1"/>
    <col min="14852" max="14852" width="7.140625" style="4" bestFit="1" customWidth="1"/>
    <col min="14853" max="14853" width="15" style="4" bestFit="1" customWidth="1"/>
    <col min="14854" max="14854" width="10.5703125" style="4" bestFit="1" customWidth="1"/>
    <col min="14855" max="14859" width="9.7109375" style="4"/>
    <col min="14860" max="14860" width="7.7109375" style="4" customWidth="1"/>
    <col min="14861" max="14861" width="9.85546875" style="4" bestFit="1" customWidth="1"/>
    <col min="14862" max="15104" width="9.7109375" style="4"/>
    <col min="15105" max="15105" width="9.28515625" style="4" bestFit="1" customWidth="1"/>
    <col min="15106" max="15106" width="11.28515625" style="4" bestFit="1" customWidth="1"/>
    <col min="15107" max="15107" width="9.7109375" style="4" bestFit="1"/>
    <col min="15108" max="15108" width="7.140625" style="4" bestFit="1" customWidth="1"/>
    <col min="15109" max="15109" width="15" style="4" bestFit="1" customWidth="1"/>
    <col min="15110" max="15110" width="10.5703125" style="4" bestFit="1" customWidth="1"/>
    <col min="15111" max="15115" width="9.7109375" style="4"/>
    <col min="15116" max="15116" width="7.7109375" style="4" customWidth="1"/>
    <col min="15117" max="15117" width="9.85546875" style="4" bestFit="1" customWidth="1"/>
    <col min="15118" max="15360" width="9.7109375" style="4"/>
    <col min="15361" max="15361" width="9.28515625" style="4" bestFit="1" customWidth="1"/>
    <col min="15362" max="15362" width="11.28515625" style="4" bestFit="1" customWidth="1"/>
    <col min="15363" max="15363" width="9.7109375" style="4" bestFit="1"/>
    <col min="15364" max="15364" width="7.140625" style="4" bestFit="1" customWidth="1"/>
    <col min="15365" max="15365" width="15" style="4" bestFit="1" customWidth="1"/>
    <col min="15366" max="15366" width="10.5703125" style="4" bestFit="1" customWidth="1"/>
    <col min="15367" max="15371" width="9.7109375" style="4"/>
    <col min="15372" max="15372" width="7.7109375" style="4" customWidth="1"/>
    <col min="15373" max="15373" width="9.85546875" style="4" bestFit="1" customWidth="1"/>
    <col min="15374" max="15616" width="9.7109375" style="4"/>
    <col min="15617" max="15617" width="9.28515625" style="4" bestFit="1" customWidth="1"/>
    <col min="15618" max="15618" width="11.28515625" style="4" bestFit="1" customWidth="1"/>
    <col min="15619" max="15619" width="9.7109375" style="4" bestFit="1"/>
    <col min="15620" max="15620" width="7.140625" style="4" bestFit="1" customWidth="1"/>
    <col min="15621" max="15621" width="15" style="4" bestFit="1" customWidth="1"/>
    <col min="15622" max="15622" width="10.5703125" style="4" bestFit="1" customWidth="1"/>
    <col min="15623" max="15627" width="9.7109375" style="4"/>
    <col min="15628" max="15628" width="7.7109375" style="4" customWidth="1"/>
    <col min="15629" max="15629" width="9.85546875" style="4" bestFit="1" customWidth="1"/>
    <col min="15630" max="15872" width="9.7109375" style="4"/>
    <col min="15873" max="15873" width="9.28515625" style="4" bestFit="1" customWidth="1"/>
    <col min="15874" max="15874" width="11.28515625" style="4" bestFit="1" customWidth="1"/>
    <col min="15875" max="15875" width="9.7109375" style="4" bestFit="1"/>
    <col min="15876" max="15876" width="7.140625" style="4" bestFit="1" customWidth="1"/>
    <col min="15877" max="15877" width="15" style="4" bestFit="1" customWidth="1"/>
    <col min="15878" max="15878" width="10.5703125" style="4" bestFit="1" customWidth="1"/>
    <col min="15879" max="15883" width="9.7109375" style="4"/>
    <col min="15884" max="15884" width="7.7109375" style="4" customWidth="1"/>
    <col min="15885" max="15885" width="9.85546875" style="4" bestFit="1" customWidth="1"/>
    <col min="15886" max="16128" width="9.7109375" style="4"/>
    <col min="16129" max="16129" width="9.28515625" style="4" bestFit="1" customWidth="1"/>
    <col min="16130" max="16130" width="11.28515625" style="4" bestFit="1" customWidth="1"/>
    <col min="16131" max="16131" width="9.7109375" style="4" bestFit="1"/>
    <col min="16132" max="16132" width="7.140625" style="4" bestFit="1" customWidth="1"/>
    <col min="16133" max="16133" width="15" style="4" bestFit="1" customWidth="1"/>
    <col min="16134" max="16134" width="10.5703125" style="4" bestFit="1" customWidth="1"/>
    <col min="16135" max="16139" width="9.7109375" style="4"/>
    <col min="16140" max="16140" width="7.7109375" style="4" customWidth="1"/>
    <col min="16141" max="16141" width="9.85546875" style="4" bestFit="1" customWidth="1"/>
    <col min="16142" max="16384" width="9.7109375" style="4"/>
  </cols>
  <sheetData>
    <row r="1" spans="1:14" x14ac:dyDescent="0.25">
      <c r="A1" s="1"/>
      <c r="B1" s="2"/>
      <c r="C1" s="2"/>
      <c r="D1" s="41"/>
      <c r="E1" s="3" t="s">
        <v>11</v>
      </c>
      <c r="F1" s="42"/>
      <c r="M1" s="5" t="s">
        <v>0</v>
      </c>
    </row>
    <row r="2" spans="1:14" x14ac:dyDescent="0.25">
      <c r="A2" s="6"/>
      <c r="B2" s="7"/>
      <c r="C2" s="8" t="s">
        <v>13</v>
      </c>
      <c r="D2" s="41"/>
      <c r="E2" s="9">
        <v>1000</v>
      </c>
      <c r="F2" s="15"/>
      <c r="G2" s="10"/>
      <c r="H2" s="10"/>
      <c r="I2" s="10"/>
      <c r="J2" s="10"/>
      <c r="K2" s="10"/>
      <c r="L2" s="10"/>
      <c r="M2" s="11" t="s">
        <v>1</v>
      </c>
      <c r="N2" s="10"/>
    </row>
    <row r="3" spans="1:14" x14ac:dyDescent="0.25">
      <c r="A3" s="6"/>
      <c r="B3" s="7"/>
      <c r="C3" s="8" t="s">
        <v>2</v>
      </c>
      <c r="D3" s="13">
        <f>SUMIF(B5:B60,"&gt;0",D5:D60)</f>
        <v>7.7062177502720177E-3</v>
      </c>
      <c r="E3" s="14" t="s">
        <v>3</v>
      </c>
      <c r="F3" s="15" t="s">
        <v>4</v>
      </c>
      <c r="M3" s="16">
        <v>10</v>
      </c>
    </row>
    <row r="4" spans="1:14" s="10" customFormat="1" x14ac:dyDescent="0.25">
      <c r="A4" s="17" t="s">
        <v>5</v>
      </c>
      <c r="B4" s="18" t="s">
        <v>6</v>
      </c>
      <c r="C4" s="19">
        <f>SUM(C6:C60)</f>
        <v>11</v>
      </c>
      <c r="D4" s="20"/>
      <c r="E4" s="21">
        <f>SUMIF(B6:B60,"&gt;0",E6:E60)</f>
        <v>7.7062177502720175</v>
      </c>
      <c r="F4" s="22">
        <f>IF(D3=0,0,C4/D3)</f>
        <v>1427.4187878498135</v>
      </c>
      <c r="G4" s="4"/>
      <c r="H4" s="4"/>
      <c r="I4" s="4"/>
      <c r="J4" s="4"/>
      <c r="K4" s="4"/>
      <c r="L4" s="4"/>
      <c r="M4" s="23">
        <v>6</v>
      </c>
      <c r="N4" s="4"/>
    </row>
    <row r="5" spans="1:14" x14ac:dyDescent="0.25">
      <c r="A5" s="24">
        <v>44013</v>
      </c>
      <c r="B5" s="25">
        <v>24679</v>
      </c>
      <c r="C5" s="7"/>
      <c r="D5" s="41"/>
      <c r="E5" s="26"/>
      <c r="F5" s="15" t="s">
        <v>12</v>
      </c>
      <c r="M5" s="27">
        <f>100%/52/10*M3</f>
        <v>1.9230769230769232E-2</v>
      </c>
    </row>
    <row r="6" spans="1:14" x14ac:dyDescent="0.25">
      <c r="A6" s="12">
        <f t="shared" ref="A6:A57" si="0">A5+7</f>
        <v>44020</v>
      </c>
      <c r="B6" s="28">
        <v>24690</v>
      </c>
      <c r="C6" s="7">
        <f t="shared" ref="C6:C57" si="1">IF(B6=0,0,B6-B5)</f>
        <v>11</v>
      </c>
      <c r="D6" s="13">
        <f t="shared" ref="D6:D37" si="2">SIN((A6*366/365+(37+M$4)*7)/365*2*PI())*M$13+1/52</f>
        <v>7.7062177502720177E-3</v>
      </c>
      <c r="E6" s="29">
        <f t="shared" ref="E6:E37" si="3">D6*E$2</f>
        <v>7.7062177502720175</v>
      </c>
      <c r="F6" s="30">
        <f>D6*F$4</f>
        <v>11</v>
      </c>
      <c r="M6" s="31" t="s">
        <v>7</v>
      </c>
    </row>
    <row r="7" spans="1:14" x14ac:dyDescent="0.25">
      <c r="A7" s="12">
        <f t="shared" si="0"/>
        <v>44027</v>
      </c>
      <c r="B7" s="28"/>
      <c r="C7" s="7">
        <f t="shared" si="1"/>
        <v>0</v>
      </c>
      <c r="D7" s="13">
        <f t="shared" si="2"/>
        <v>7.8585147935965761E-3</v>
      </c>
      <c r="E7" s="29">
        <f t="shared" si="3"/>
        <v>7.8585147935965765</v>
      </c>
      <c r="F7" s="30">
        <f t="shared" ref="F7:F38" si="4">F$4*D7</f>
        <v>11.217391660975451</v>
      </c>
      <c r="M7" s="32"/>
    </row>
    <row r="8" spans="1:14" x14ac:dyDescent="0.25">
      <c r="A8" s="33">
        <f t="shared" si="0"/>
        <v>44034</v>
      </c>
      <c r="B8" s="28"/>
      <c r="C8" s="7">
        <f t="shared" si="1"/>
        <v>0</v>
      </c>
      <c r="D8" s="13">
        <f t="shared" si="2"/>
        <v>8.176642428221954E-3</v>
      </c>
      <c r="E8" s="29">
        <f t="shared" si="3"/>
        <v>8.1766424282219532</v>
      </c>
      <c r="F8" s="30">
        <f t="shared" si="4"/>
        <v>11.671493023573937</v>
      </c>
      <c r="M8" s="32"/>
    </row>
    <row r="9" spans="1:14" x14ac:dyDescent="0.25">
      <c r="A9" s="33">
        <f t="shared" si="0"/>
        <v>44041</v>
      </c>
      <c r="B9" s="28"/>
      <c r="C9" s="7">
        <f t="shared" si="1"/>
        <v>0</v>
      </c>
      <c r="D9" s="13">
        <f t="shared" si="2"/>
        <v>8.6559617064311013E-3</v>
      </c>
      <c r="E9" s="29">
        <f t="shared" si="3"/>
        <v>8.6559617064311016</v>
      </c>
      <c r="F9" s="30">
        <f t="shared" si="4"/>
        <v>12.355682366668287</v>
      </c>
      <c r="M9" s="5" t="s">
        <v>8</v>
      </c>
    </row>
    <row r="10" spans="1:14" x14ac:dyDescent="0.25">
      <c r="A10" s="33">
        <f t="shared" si="0"/>
        <v>44048</v>
      </c>
      <c r="B10" s="28"/>
      <c r="C10" s="7">
        <f t="shared" si="1"/>
        <v>0</v>
      </c>
      <c r="D10" s="13">
        <f t="shared" si="2"/>
        <v>9.2894831786151932E-3</v>
      </c>
      <c r="E10" s="29">
        <f t="shared" si="3"/>
        <v>9.2894831786151926</v>
      </c>
      <c r="F10" s="30">
        <f t="shared" si="4"/>
        <v>13.259982818570132</v>
      </c>
      <c r="M10" s="11" t="s">
        <v>9</v>
      </c>
    </row>
    <row r="11" spans="1:14" x14ac:dyDescent="0.25">
      <c r="A11" s="33">
        <f t="shared" si="0"/>
        <v>44055</v>
      </c>
      <c r="B11" s="28"/>
      <c r="C11" s="7">
        <f t="shared" si="1"/>
        <v>0</v>
      </c>
      <c r="D11" s="13">
        <f t="shared" si="2"/>
        <v>1.0067968813659607E-2</v>
      </c>
      <c r="E11" s="29">
        <f t="shared" si="3"/>
        <v>10.067968813659606</v>
      </c>
      <c r="F11" s="30">
        <f t="shared" si="4"/>
        <v>14.37120784010372</v>
      </c>
      <c r="M11" s="16">
        <v>6</v>
      </c>
    </row>
    <row r="12" spans="1:14" x14ac:dyDescent="0.25">
      <c r="A12" s="33">
        <f t="shared" si="0"/>
        <v>44062</v>
      </c>
      <c r="B12" s="28"/>
      <c r="C12" s="7">
        <f t="shared" si="1"/>
        <v>0</v>
      </c>
      <c r="D12" s="13">
        <f t="shared" si="2"/>
        <v>1.098006670821995E-2</v>
      </c>
      <c r="E12" s="29">
        <f t="shared" si="3"/>
        <v>10.980066708219949</v>
      </c>
      <c r="F12" s="30">
        <f t="shared" si="4"/>
        <v>15.673153511157413</v>
      </c>
      <c r="M12" s="34"/>
    </row>
    <row r="13" spans="1:14" x14ac:dyDescent="0.25">
      <c r="A13" s="33">
        <f t="shared" si="0"/>
        <v>44069</v>
      </c>
      <c r="B13" s="28"/>
      <c r="C13" s="7">
        <f t="shared" si="1"/>
        <v>0</v>
      </c>
      <c r="D13" s="13">
        <f t="shared" si="2"/>
        <v>1.2012476620552033E-2</v>
      </c>
      <c r="E13" s="29">
        <f t="shared" si="3"/>
        <v>12.012476620552032</v>
      </c>
      <c r="F13" s="30">
        <f t="shared" si="4"/>
        <v>17.146834816782608</v>
      </c>
      <c r="M13" s="35">
        <f>100%/52/10*M11</f>
        <v>1.1538461538461539E-2</v>
      </c>
    </row>
    <row r="14" spans="1:14" x14ac:dyDescent="0.25">
      <c r="A14" s="33">
        <f t="shared" si="0"/>
        <v>44076</v>
      </c>
      <c r="B14" s="28"/>
      <c r="C14" s="7">
        <f t="shared" si="1"/>
        <v>0</v>
      </c>
      <c r="D14" s="13">
        <f t="shared" si="2"/>
        <v>1.315014391508423E-2</v>
      </c>
      <c r="E14" s="29">
        <f t="shared" si="3"/>
        <v>13.150143915084231</v>
      </c>
      <c r="F14" s="30">
        <f t="shared" si="4"/>
        <v>18.770762487320134</v>
      </c>
      <c r="M14" s="31" t="s">
        <v>10</v>
      </c>
    </row>
    <row r="15" spans="1:14" x14ac:dyDescent="0.25">
      <c r="A15" s="33">
        <f t="shared" si="0"/>
        <v>44083</v>
      </c>
      <c r="B15" s="28"/>
      <c r="C15" s="7">
        <f t="shared" si="1"/>
        <v>0</v>
      </c>
      <c r="D15" s="13">
        <f t="shared" si="2"/>
        <v>1.4376479089598035E-2</v>
      </c>
      <c r="E15" s="29">
        <f t="shared" si="3"/>
        <v>14.376479089598035</v>
      </c>
      <c r="F15" s="30">
        <f t="shared" si="4"/>
        <v>20.521256355622217</v>
      </c>
    </row>
    <row r="16" spans="1:14" x14ac:dyDescent="0.25">
      <c r="A16" s="33">
        <f t="shared" si="0"/>
        <v>44090</v>
      </c>
      <c r="B16" s="28"/>
      <c r="C16" s="7">
        <f t="shared" si="1"/>
        <v>0</v>
      </c>
      <c r="D16" s="13">
        <f t="shared" si="2"/>
        <v>1.5673599683914855E-2</v>
      </c>
      <c r="E16" s="29">
        <f t="shared" si="3"/>
        <v>15.673599683914855</v>
      </c>
      <c r="F16" s="30">
        <f t="shared" si="4"/>
        <v>22.372790662056964</v>
      </c>
    </row>
    <row r="17" spans="1:6" x14ac:dyDescent="0.25">
      <c r="A17" s="33">
        <f t="shared" si="0"/>
        <v>44097</v>
      </c>
      <c r="B17" s="28"/>
      <c r="C17" s="7">
        <f t="shared" si="1"/>
        <v>0</v>
      </c>
      <c r="D17" s="13">
        <f t="shared" si="2"/>
        <v>1.7022591042520251E-2</v>
      </c>
      <c r="E17" s="29">
        <f t="shared" si="3"/>
        <v>17.022591042520251</v>
      </c>
      <c r="F17" s="30">
        <f t="shared" si="4"/>
        <v>24.298366271977351</v>
      </c>
    </row>
    <row r="18" spans="1:6" x14ac:dyDescent="0.25">
      <c r="A18" s="33">
        <f t="shared" si="0"/>
        <v>44104</v>
      </c>
      <c r="B18" s="28"/>
      <c r="C18" s="7">
        <f t="shared" si="1"/>
        <v>0</v>
      </c>
      <c r="D18" s="13">
        <f t="shared" si="2"/>
        <v>1.8403782128686163E-2</v>
      </c>
      <c r="E18" s="29">
        <f t="shared" si="3"/>
        <v>18.403782128686164</v>
      </c>
      <c r="F18" s="30">
        <f t="shared" si="4"/>
        <v>26.269904377981263</v>
      </c>
    </row>
    <row r="19" spans="1:6" x14ac:dyDescent="0.25">
      <c r="A19" s="33">
        <f t="shared" si="0"/>
        <v>44111</v>
      </c>
      <c r="B19" s="28"/>
      <c r="C19" s="7">
        <f t="shared" si="1"/>
        <v>0</v>
      </c>
      <c r="D19" s="13">
        <f t="shared" si="2"/>
        <v>1.9797032368199706E-2</v>
      </c>
      <c r="E19" s="29">
        <f t="shared" si="3"/>
        <v>19.797032368199705</v>
      </c>
      <c r="F19" s="30">
        <f t="shared" si="4"/>
        <v>28.258655946039148</v>
      </c>
    </row>
    <row r="20" spans="1:6" x14ac:dyDescent="0.25">
      <c r="A20" s="33">
        <f t="shared" si="0"/>
        <v>44118</v>
      </c>
      <c r="B20" s="28"/>
      <c r="C20" s="7">
        <f t="shared" si="1"/>
        <v>0</v>
      </c>
      <c r="D20" s="13">
        <f t="shared" si="2"/>
        <v>2.1182025339863648E-2</v>
      </c>
      <c r="E20" s="29">
        <f t="shared" si="3"/>
        <v>21.18202533986365</v>
      </c>
      <c r="F20" s="30">
        <f t="shared" si="4"/>
        <v>30.235620934832202</v>
      </c>
    </row>
    <row r="21" spans="1:6" x14ac:dyDescent="0.25">
      <c r="A21" s="33">
        <f t="shared" si="0"/>
        <v>44125</v>
      </c>
      <c r="B21" s="28"/>
      <c r="C21" s="7">
        <f t="shared" si="1"/>
        <v>0</v>
      </c>
      <c r="D21" s="13">
        <f t="shared" si="2"/>
        <v>2.2538565030244716E-2</v>
      </c>
      <c r="E21" s="29">
        <f t="shared" si="3"/>
        <v>22.538565030244715</v>
      </c>
      <c r="F21" s="30">
        <f t="shared" si="4"/>
        <v>32.171971175346108</v>
      </c>
    </row>
    <row r="22" spans="1:6" x14ac:dyDescent="0.25">
      <c r="A22" s="33">
        <f t="shared" si="0"/>
        <v>44132</v>
      </c>
      <c r="B22" s="28"/>
      <c r="C22" s="7">
        <f t="shared" si="1"/>
        <v>0</v>
      </c>
      <c r="D22" s="13">
        <f t="shared" si="2"/>
        <v>2.3846870332590572E-2</v>
      </c>
      <c r="E22" s="29">
        <f t="shared" si="3"/>
        <v>23.846870332590573</v>
      </c>
      <c r="F22" s="30">
        <f t="shared" si="4"/>
        <v>34.039470744158116</v>
      </c>
    </row>
    <row r="23" spans="1:6" x14ac:dyDescent="0.25">
      <c r="A23" s="33">
        <f t="shared" si="0"/>
        <v>44139</v>
      </c>
      <c r="B23" s="28"/>
      <c r="C23" s="7">
        <f t="shared" si="1"/>
        <v>0</v>
      </c>
      <c r="D23" s="13">
        <f t="shared" si="2"/>
        <v>2.5087863495604577E-2</v>
      </c>
      <c r="E23" s="29">
        <f t="shared" si="3"/>
        <v>25.087863495604577</v>
      </c>
      <c r="F23" s="30">
        <f t="shared" si="4"/>
        <v>35.810887700637473</v>
      </c>
    </row>
    <row r="24" spans="1:6" x14ac:dyDescent="0.25">
      <c r="A24" s="33">
        <f t="shared" si="0"/>
        <v>44146</v>
      </c>
      <c r="B24" s="28"/>
      <c r="C24" s="7">
        <f t="shared" si="1"/>
        <v>0</v>
      </c>
      <c r="D24" s="13">
        <f t="shared" si="2"/>
        <v>2.6243448315828345E-2</v>
      </c>
      <c r="E24" s="29">
        <f t="shared" si="3"/>
        <v>26.243448315828346</v>
      </c>
      <c r="F24" s="30">
        <f t="shared" si="4"/>
        <v>37.460391183978928</v>
      </c>
    </row>
    <row r="25" spans="1:6" x14ac:dyDescent="0.25">
      <c r="A25" s="33">
        <f t="shared" si="0"/>
        <v>44153</v>
      </c>
      <c r="B25" s="28"/>
      <c r="C25" s="7">
        <f t="shared" si="1"/>
        <v>0</v>
      </c>
      <c r="D25" s="13">
        <f t="shared" si="2"/>
        <v>2.7296774017099103E-2</v>
      </c>
      <c r="E25" s="29">
        <f t="shared" si="3"/>
        <v>27.296774017099104</v>
      </c>
      <c r="F25" s="30">
        <f t="shared" si="4"/>
        <v>38.963928079697887</v>
      </c>
    </row>
    <row r="26" spans="1:6" x14ac:dyDescent="0.25">
      <c r="A26" s="33">
        <f t="shared" si="0"/>
        <v>44160</v>
      </c>
      <c r="B26" s="28"/>
      <c r="C26" s="7">
        <f t="shared" si="1"/>
        <v>0</v>
      </c>
      <c r="D26" s="13">
        <f t="shared" si="2"/>
        <v>2.8232480969109269E-2</v>
      </c>
      <c r="E26" s="29">
        <f t="shared" si="3"/>
        <v>28.232480969109268</v>
      </c>
      <c r="F26" s="30">
        <f t="shared" si="4"/>
        <v>40.299573762918882</v>
      </c>
    </row>
    <row r="27" spans="1:6" x14ac:dyDescent="0.25">
      <c r="A27" s="33">
        <f t="shared" si="0"/>
        <v>44167</v>
      </c>
      <c r="B27" s="28"/>
      <c r="C27" s="7">
        <f t="shared" si="1"/>
        <v>0</v>
      </c>
      <c r="D27" s="13">
        <f t="shared" si="2"/>
        <v>2.9036924662059874E-2</v>
      </c>
      <c r="E27" s="29">
        <f t="shared" si="3"/>
        <v>29.036924662059874</v>
      </c>
      <c r="F27" s="30">
        <f t="shared" si="4"/>
        <v>41.447851804003861</v>
      </c>
    </row>
    <row r="28" spans="1:6" x14ac:dyDescent="0.25">
      <c r="A28" s="33">
        <f t="shared" si="0"/>
        <v>44174</v>
      </c>
      <c r="B28" s="28"/>
      <c r="C28" s="7">
        <f t="shared" si="1"/>
        <v>0</v>
      </c>
      <c r="D28" s="13">
        <f t="shared" si="2"/>
        <v>2.9698374671344452E-2</v>
      </c>
      <c r="E28" s="29">
        <f t="shared" si="3"/>
        <v>29.698374671344453</v>
      </c>
      <c r="F28" s="30">
        <f t="shared" si="4"/>
        <v>42.392017974480098</v>
      </c>
    </row>
    <row r="29" spans="1:6" x14ac:dyDescent="0.25">
      <c r="A29" s="33">
        <f t="shared" si="0"/>
        <v>44181</v>
      </c>
      <c r="B29" s="28"/>
      <c r="C29" s="7">
        <f t="shared" si="1"/>
        <v>0</v>
      </c>
      <c r="D29" s="13">
        <f t="shared" si="2"/>
        <v>3.0207185710994275E-2</v>
      </c>
      <c r="E29" s="29">
        <f t="shared" si="3"/>
        <v>30.207185710994274</v>
      </c>
      <c r="F29" s="30">
        <f t="shared" si="4"/>
        <v>43.118304411941658</v>
      </c>
    </row>
    <row r="30" spans="1:6" x14ac:dyDescent="0.25">
      <c r="A30" s="33">
        <f t="shared" si="0"/>
        <v>44188</v>
      </c>
      <c r="B30" s="28"/>
      <c r="C30" s="7">
        <f t="shared" si="1"/>
        <v>0</v>
      </c>
      <c r="D30" s="13">
        <f t="shared" si="2"/>
        <v>3.0555938281557268E-2</v>
      </c>
      <c r="E30" s="29">
        <f t="shared" si="3"/>
        <v>30.555938281557268</v>
      </c>
      <c r="F30" s="30">
        <f t="shared" si="4"/>
        <v>43.61612038347419</v>
      </c>
    </row>
    <row r="31" spans="1:6" x14ac:dyDescent="0.25">
      <c r="A31" s="33">
        <f t="shared" si="0"/>
        <v>44195</v>
      </c>
      <c r="B31" s="28"/>
      <c r="C31" s="7">
        <f t="shared" si="1"/>
        <v>0</v>
      </c>
      <c r="D31" s="13">
        <f t="shared" si="2"/>
        <v>3.0739546861485029E-2</v>
      </c>
      <c r="E31" s="29">
        <f t="shared" si="3"/>
        <v>30.739546861485028</v>
      </c>
      <c r="F31" s="30">
        <f t="shared" si="4"/>
        <v>43.8782067200735</v>
      </c>
    </row>
    <row r="32" spans="1:6" x14ac:dyDescent="0.25">
      <c r="A32" s="33">
        <f t="shared" si="0"/>
        <v>44202</v>
      </c>
      <c r="B32" s="28"/>
      <c r="C32" s="7">
        <f t="shared" si="1"/>
        <v>0</v>
      </c>
      <c r="D32" s="13">
        <f t="shared" si="2"/>
        <v>3.0755334064376687E-2</v>
      </c>
      <c r="E32" s="29">
        <f t="shared" si="3"/>
        <v>30.755334064376687</v>
      </c>
      <c r="F32" s="30">
        <f t="shared" si="4"/>
        <v>43.900741670088649</v>
      </c>
    </row>
    <row r="33" spans="1:6" x14ac:dyDescent="0.25">
      <c r="A33" s="33">
        <f t="shared" si="0"/>
        <v>44209</v>
      </c>
      <c r="B33" s="28"/>
      <c r="C33" s="7">
        <f t="shared" si="1"/>
        <v>0</v>
      </c>
      <c r="D33" s="13">
        <f t="shared" si="2"/>
        <v>3.0603069680716178E-2</v>
      </c>
      <c r="E33" s="29">
        <f t="shared" si="3"/>
        <v>30.603069680716178</v>
      </c>
      <c r="F33" s="30">
        <f t="shared" si="4"/>
        <v>43.683396628131263</v>
      </c>
    </row>
    <row r="34" spans="1:6" x14ac:dyDescent="0.25">
      <c r="A34" s="33">
        <f t="shared" si="0"/>
        <v>44216</v>
      </c>
      <c r="B34" s="28"/>
      <c r="C34" s="7">
        <f t="shared" si="1"/>
        <v>0</v>
      </c>
      <c r="D34" s="13">
        <f t="shared" si="2"/>
        <v>3.0284974034795048E-2</v>
      </c>
      <c r="E34" s="29">
        <f t="shared" si="3"/>
        <v>30.284974034795049</v>
      </c>
      <c r="F34" s="30">
        <f t="shared" si="4"/>
        <v>43.229340926810224</v>
      </c>
    </row>
    <row r="35" spans="1:6" x14ac:dyDescent="0.25">
      <c r="A35" s="33">
        <f t="shared" si="0"/>
        <v>44223</v>
      </c>
      <c r="B35" s="28"/>
      <c r="C35" s="7">
        <f t="shared" si="1"/>
        <v>0</v>
      </c>
      <c r="D35" s="13">
        <f t="shared" si="2"/>
        <v>2.980568560787001E-2</v>
      </c>
      <c r="E35" s="29">
        <f t="shared" si="3"/>
        <v>29.805685607870011</v>
      </c>
      <c r="F35" s="30">
        <f t="shared" si="4"/>
        <v>42.545195621418443</v>
      </c>
    </row>
    <row r="36" spans="1:6" x14ac:dyDescent="0.25">
      <c r="A36" s="33">
        <f t="shared" si="0"/>
        <v>44230</v>
      </c>
      <c r="B36" s="28"/>
      <c r="C36" s="7">
        <f t="shared" si="1"/>
        <v>0</v>
      </c>
      <c r="D36" s="13">
        <f t="shared" si="2"/>
        <v>2.9172193399675424E-2</v>
      </c>
      <c r="E36" s="29">
        <f t="shared" si="3"/>
        <v>29.172193399675425</v>
      </c>
      <c r="F36" s="30">
        <f t="shared" si="4"/>
        <v>41.640936941485023</v>
      </c>
    </row>
    <row r="37" spans="1:6" x14ac:dyDescent="0.25">
      <c r="A37" s="33">
        <f t="shared" si="0"/>
        <v>44237</v>
      </c>
      <c r="B37" s="28"/>
      <c r="C37" s="7">
        <f t="shared" si="1"/>
        <v>0</v>
      </c>
      <c r="D37" s="13">
        <f t="shared" si="2"/>
        <v>2.8393735014597458E-2</v>
      </c>
      <c r="E37" s="29">
        <f t="shared" si="3"/>
        <v>28.393735014597457</v>
      </c>
      <c r="F37" s="30">
        <f t="shared" si="4"/>
        <v>40.529750817065512</v>
      </c>
    </row>
    <row r="38" spans="1:6" x14ac:dyDescent="0.25">
      <c r="A38" s="33">
        <f t="shared" si="0"/>
        <v>44244</v>
      </c>
      <c r="B38" s="28"/>
      <c r="C38" s="7">
        <f t="shared" si="1"/>
        <v>0</v>
      </c>
      <c r="D38" s="13">
        <f t="shared" ref="D38:D57" si="5">SIN((A38*366/365+(37+M$4)*7)/365*2*PI())*M$13+1/52</f>
        <v>2.748166195862059E-2</v>
      </c>
      <c r="E38" s="29">
        <f t="shared" ref="E38:E57" si="6">D38*E$2</f>
        <v>27.481661958620592</v>
      </c>
      <c r="F38" s="30">
        <f t="shared" si="4"/>
        <v>39.227840601072536</v>
      </c>
    </row>
    <row r="39" spans="1:6" x14ac:dyDescent="0.25">
      <c r="A39" s="33">
        <f t="shared" si="0"/>
        <v>44251</v>
      </c>
      <c r="B39" s="28"/>
      <c r="C39" s="7">
        <f t="shared" si="1"/>
        <v>0</v>
      </c>
      <c r="D39" s="13">
        <f t="shared" si="5"/>
        <v>2.6449274111290937E-2</v>
      </c>
      <c r="E39" s="29">
        <f t="shared" si="6"/>
        <v>26.449274111290936</v>
      </c>
      <c r="F39" s="30">
        <f t="shared" ref="F39:F57" si="7">F$4*D39</f>
        <v>37.754190791446362</v>
      </c>
    </row>
    <row r="40" spans="1:6" x14ac:dyDescent="0.25">
      <c r="A40" s="33">
        <f t="shared" si="0"/>
        <v>44258</v>
      </c>
      <c r="B40" s="28"/>
      <c r="C40" s="7">
        <f t="shared" si="1"/>
        <v>0</v>
      </c>
      <c r="D40" s="13">
        <f t="shared" si="5"/>
        <v>2.5311625786431695E-2</v>
      </c>
      <c r="E40" s="29">
        <f t="shared" si="6"/>
        <v>25.311625786431694</v>
      </c>
      <c r="F40" s="30">
        <f t="shared" si="7"/>
        <v>36.130290198576411</v>
      </c>
    </row>
    <row r="41" spans="1:6" x14ac:dyDescent="0.25">
      <c r="A41" s="33">
        <f t="shared" si="0"/>
        <v>44265</v>
      </c>
      <c r="B41" s="28"/>
      <c r="C41" s="7">
        <f t="shared" si="1"/>
        <v>0</v>
      </c>
      <c r="D41" s="13">
        <f t="shared" si="5"/>
        <v>2.4085306209638592E-2</v>
      </c>
      <c r="E41" s="29">
        <f t="shared" si="6"/>
        <v>24.085306209638592</v>
      </c>
      <c r="F41" s="30">
        <f t="shared" si="7"/>
        <v>34.379818594753907</v>
      </c>
    </row>
    <row r="42" spans="1:6" x14ac:dyDescent="0.25">
      <c r="A42" s="33">
        <f t="shared" si="0"/>
        <v>44272</v>
      </c>
      <c r="B42" s="28"/>
      <c r="C42" s="7">
        <f t="shared" si="1"/>
        <v>0</v>
      </c>
      <c r="D42" s="13">
        <f t="shared" si="5"/>
        <v>2.278819761364809E-2</v>
      </c>
      <c r="E42" s="29">
        <f t="shared" si="6"/>
        <v>22.788197613648091</v>
      </c>
      <c r="F42" s="30">
        <f t="shared" si="7"/>
        <v>32.528301414955571</v>
      </c>
    </row>
    <row r="43" spans="1:6" x14ac:dyDescent="0.25">
      <c r="A43" s="33">
        <f t="shared" si="0"/>
        <v>44279</v>
      </c>
      <c r="B43" s="28"/>
      <c r="C43" s="7">
        <f t="shared" si="1"/>
        <v>0</v>
      </c>
      <c r="D43" s="13">
        <f t="shared" si="5"/>
        <v>2.1439214479013518E-2</v>
      </c>
      <c r="E43" s="29">
        <f t="shared" si="6"/>
        <v>21.439214479013518</v>
      </c>
      <c r="F43" s="30">
        <f t="shared" si="7"/>
        <v>30.602737544085645</v>
      </c>
    </row>
    <row r="44" spans="1:6" x14ac:dyDescent="0.25">
      <c r="A44" s="33">
        <f t="shared" si="0"/>
        <v>44286</v>
      </c>
      <c r="B44" s="28"/>
      <c r="C44" s="7">
        <f t="shared" si="1"/>
        <v>0</v>
      </c>
      <c r="D44" s="13">
        <f t="shared" si="5"/>
        <v>2.0058027722540724E-2</v>
      </c>
      <c r="E44" s="29">
        <f t="shared" si="6"/>
        <v>20.058027722540725</v>
      </c>
      <c r="F44" s="30">
        <f t="shared" si="7"/>
        <v>28.631205618367037</v>
      </c>
    </row>
    <row r="45" spans="1:6" x14ac:dyDescent="0.25">
      <c r="A45" s="33">
        <f t="shared" si="0"/>
        <v>44293</v>
      </c>
      <c r="B45" s="28"/>
      <c r="C45" s="7">
        <f t="shared" si="1"/>
        <v>0</v>
      </c>
      <c r="D45" s="13">
        <f t="shared" si="5"/>
        <v>1.8664777855306864E-2</v>
      </c>
      <c r="E45" s="29">
        <f t="shared" si="6"/>
        <v>18.664777855306863</v>
      </c>
      <c r="F45" s="30">
        <f t="shared" si="7"/>
        <v>26.642454581708165</v>
      </c>
    </row>
    <row r="46" spans="1:6" x14ac:dyDescent="0.25">
      <c r="A46" s="33">
        <f t="shared" si="0"/>
        <v>44300</v>
      </c>
      <c r="B46" s="28"/>
      <c r="C46" s="7">
        <f t="shared" si="1"/>
        <v>0</v>
      </c>
      <c r="D46" s="13">
        <f t="shared" si="5"/>
        <v>1.7279781293080571E-2</v>
      </c>
      <c r="E46" s="29">
        <f t="shared" si="6"/>
        <v>17.279781293080571</v>
      </c>
      <c r="F46" s="30">
        <f t="shared" si="7"/>
        <v>24.665484467678951</v>
      </c>
    </row>
    <row r="47" spans="1:6" x14ac:dyDescent="0.25">
      <c r="A47" s="33">
        <f t="shared" si="0"/>
        <v>44307</v>
      </c>
      <c r="B47" s="28"/>
      <c r="C47" s="7">
        <f t="shared" si="1"/>
        <v>0</v>
      </c>
      <c r="D47" s="13">
        <f t="shared" si="5"/>
        <v>1.5923234101654079E-2</v>
      </c>
      <c r="E47" s="29">
        <f t="shared" si="6"/>
        <v>15.92323410165408</v>
      </c>
      <c r="F47" s="30">
        <f t="shared" si="7"/>
        <v>22.72912352003188</v>
      </c>
    </row>
    <row r="48" spans="1:6" x14ac:dyDescent="0.25">
      <c r="A48" s="33">
        <f t="shared" si="0"/>
        <v>44314</v>
      </c>
      <c r="B48" s="28"/>
      <c r="C48" s="7">
        <f t="shared" si="1"/>
        <v>0</v>
      </c>
      <c r="D48" s="13">
        <f t="shared" si="5"/>
        <v>1.4614917497156467E-2</v>
      </c>
      <c r="E48" s="29">
        <f t="shared" si="6"/>
        <v>14.614917497156467</v>
      </c>
      <c r="F48" s="30">
        <f t="shared" si="7"/>
        <v>20.861607818316113</v>
      </c>
    </row>
    <row r="49" spans="1:6" x14ac:dyDescent="0.25">
      <c r="A49" s="33">
        <f t="shared" si="0"/>
        <v>44321</v>
      </c>
      <c r="B49" s="28"/>
      <c r="C49" s="7">
        <f t="shared" si="1"/>
        <v>0</v>
      </c>
      <c r="D49" s="13">
        <f t="shared" si="5"/>
        <v>1.337390939569761E-2</v>
      </c>
      <c r="E49" s="29">
        <f t="shared" si="6"/>
        <v>13.373909395697609</v>
      </c>
      <c r="F49" s="30">
        <f t="shared" si="7"/>
        <v>19.090169538419914</v>
      </c>
    </row>
    <row r="50" spans="1:6" x14ac:dyDescent="0.25">
      <c r="A50" s="33">
        <f t="shared" si="0"/>
        <v>44328</v>
      </c>
      <c r="B50" s="28"/>
      <c r="C50" s="7">
        <f t="shared" si="1"/>
        <v>0</v>
      </c>
      <c r="D50" s="13">
        <f t="shared" si="5"/>
        <v>1.2218306218564153E-2</v>
      </c>
      <c r="E50" s="29">
        <f t="shared" si="6"/>
        <v>12.218306218564154</v>
      </c>
      <c r="F50" s="30">
        <f t="shared" si="7"/>
        <v>17.440639852080682</v>
      </c>
    </row>
    <row r="51" spans="1:6" x14ac:dyDescent="0.25">
      <c r="A51" s="33">
        <f t="shared" si="0"/>
        <v>44335</v>
      </c>
      <c r="B51" s="28"/>
      <c r="C51" s="7">
        <f t="shared" si="1"/>
        <v>0</v>
      </c>
      <c r="D51" s="13">
        <f t="shared" si="5"/>
        <v>1.1164959009604252E-2</v>
      </c>
      <c r="E51" s="29">
        <f t="shared" si="6"/>
        <v>11.164959009604251</v>
      </c>
      <c r="F51" s="30">
        <f t="shared" si="7"/>
        <v>15.937072255882155</v>
      </c>
    </row>
    <row r="52" spans="1:6" x14ac:dyDescent="0.25">
      <c r="A52" s="33">
        <f t="shared" si="0"/>
        <v>44342</v>
      </c>
      <c r="B52" s="28"/>
      <c r="C52" s="7">
        <f t="shared" si="1"/>
        <v>0</v>
      </c>
      <c r="D52" s="13">
        <f t="shared" si="5"/>
        <v>1.0229227712747396E-2</v>
      </c>
      <c r="E52" s="29">
        <f t="shared" si="6"/>
        <v>10.229227712747397</v>
      </c>
      <c r="F52" s="30">
        <f t="shared" si="7"/>
        <v>14.601391822369608</v>
      </c>
    </row>
    <row r="53" spans="1:6" x14ac:dyDescent="0.25">
      <c r="A53" s="33">
        <f t="shared" si="0"/>
        <v>44349</v>
      </c>
      <c r="B53" s="28"/>
      <c r="C53" s="7">
        <f t="shared" si="1"/>
        <v>0</v>
      </c>
      <c r="D53" s="13">
        <f t="shared" si="5"/>
        <v>9.4247571927927147E-3</v>
      </c>
      <c r="E53" s="29">
        <f t="shared" si="6"/>
        <v>9.4247571927927147</v>
      </c>
      <c r="F53" s="30">
        <f t="shared" si="7"/>
        <v>13.453075487914989</v>
      </c>
    </row>
    <row r="54" spans="1:6" x14ac:dyDescent="0.25">
      <c r="A54" s="33">
        <f t="shared" si="0"/>
        <v>44356</v>
      </c>
      <c r="B54" s="28"/>
      <c r="C54" s="7">
        <f t="shared" si="1"/>
        <v>0</v>
      </c>
      <c r="D54" s="13">
        <f t="shared" si="5"/>
        <v>8.7632782655379989E-3</v>
      </c>
      <c r="E54" s="29">
        <f t="shared" si="6"/>
        <v>8.7632782655379984</v>
      </c>
      <c r="F54" s="30">
        <f t="shared" si="7"/>
        <v>12.508868039384867</v>
      </c>
    </row>
    <row r="55" spans="1:6" x14ac:dyDescent="0.25">
      <c r="A55" s="33">
        <f t="shared" si="0"/>
        <v>44363</v>
      </c>
      <c r="B55" s="28"/>
      <c r="C55" s="7">
        <f t="shared" si="1"/>
        <v>0</v>
      </c>
      <c r="D55" s="13">
        <f t="shared" si="5"/>
        <v>8.2544366386347739E-3</v>
      </c>
      <c r="E55" s="29">
        <f t="shared" si="6"/>
        <v>8.2544366386347736</v>
      </c>
      <c r="F55" s="30">
        <f t="shared" si="7"/>
        <v>11.782537941103138</v>
      </c>
    </row>
    <row r="56" spans="1:6" x14ac:dyDescent="0.25">
      <c r="A56" s="33">
        <f t="shared" si="0"/>
        <v>44370</v>
      </c>
      <c r="B56" s="28"/>
      <c r="C56" s="7">
        <f t="shared" si="1"/>
        <v>0</v>
      </c>
      <c r="D56" s="13">
        <f t="shared" si="5"/>
        <v>7.9056522575594625E-3</v>
      </c>
      <c r="E56" s="29">
        <f t="shared" si="6"/>
        <v>7.9056522575594625</v>
      </c>
      <c r="F56" s="30">
        <f t="shared" si="7"/>
        <v>11.28467656264767</v>
      </c>
    </row>
    <row r="57" spans="1:6" x14ac:dyDescent="0.25">
      <c r="A57" s="33">
        <f t="shared" si="0"/>
        <v>44377</v>
      </c>
      <c r="B57" s="36"/>
      <c r="C57" s="7">
        <f t="shared" si="1"/>
        <v>0</v>
      </c>
      <c r="D57" s="13">
        <f t="shared" si="5"/>
        <v>7.72201110772241E-3</v>
      </c>
      <c r="E57" s="29">
        <f t="shared" si="6"/>
        <v>7.7220111077224098</v>
      </c>
      <c r="F57" s="30">
        <f t="shared" si="7"/>
        <v>11.022543735147918</v>
      </c>
    </row>
    <row r="58" spans="1:6" x14ac:dyDescent="0.25">
      <c r="A58" s="43"/>
    </row>
  </sheetData>
  <pageMargins left="0.75" right="0.75" top="1" bottom="1" header="0.5" footer="0.5"/>
  <pageSetup paperSize="9" scale="97" orientation="portrait" r:id="rId1"/>
  <headerFooter alignWithMargins="0"/>
  <colBreaks count="1" manualBreakCount="1">
    <brk id="6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Spinner 1">
              <controlPr defaultSize="0" autoPict="0">
                <anchor moveWithCells="1" sizeWithCells="1">
                  <from>
                    <xdr:col>12</xdr:col>
                    <xdr:colOff>180975</xdr:colOff>
                    <xdr:row>10</xdr:row>
                    <xdr:rowOff>47625</xdr:rowOff>
                  </from>
                  <to>
                    <xdr:col>12</xdr:col>
                    <xdr:colOff>466725</xdr:colOff>
                    <xdr:row>12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Spinner 2">
              <controlPr defaultSize="0" autoPict="0">
                <anchor moveWithCells="1" sizeWithCells="1">
                  <from>
                    <xdr:col>12</xdr:col>
                    <xdr:colOff>200025</xdr:colOff>
                    <xdr:row>2</xdr:row>
                    <xdr:rowOff>57150</xdr:rowOff>
                  </from>
                  <to>
                    <xdr:col>12</xdr:col>
                    <xdr:colOff>485775</xdr:colOff>
                    <xdr:row>4</xdr:row>
                    <xdr:rowOff>152400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4</vt:i4>
      </vt:variant>
      <vt:variant>
        <vt:lpstr>Benoemde bereiken</vt:lpstr>
      </vt:variant>
      <vt:variant>
        <vt:i4>4</vt:i4>
      </vt:variant>
    </vt:vector>
  </HeadingPairs>
  <TitlesOfParts>
    <vt:vector size="8" baseType="lpstr">
      <vt:lpstr>Gas basis</vt:lpstr>
      <vt:lpstr>Gas</vt:lpstr>
      <vt:lpstr>Dagstroom</vt:lpstr>
      <vt:lpstr>Nachtstroom</vt:lpstr>
      <vt:lpstr>Dagstroom!Afdrukbereik</vt:lpstr>
      <vt:lpstr>Gas!Afdrukbereik</vt:lpstr>
      <vt:lpstr>'Gas basis'!Afdrukbereik</vt:lpstr>
      <vt:lpstr>Nachtstroom!Afdrukbereik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Wim de Groot</dc:creator>
  <cp:lastModifiedBy>Wouter Diemer - Reshift</cp:lastModifiedBy>
  <dcterms:created xsi:type="dcterms:W3CDTF">2020-02-05T09:25:10Z</dcterms:created>
  <dcterms:modified xsi:type="dcterms:W3CDTF">2020-02-18T09:47:52Z</dcterms:modified>
</cp:coreProperties>
</file>